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D:\Users\Mark\Google Drive\Conan\Tools from the Web\"/>
    </mc:Choice>
  </mc:AlternateContent>
  <xr:revisionPtr revIDLastSave="0" documentId="13_ncr:1_{A2AB3A07-8BE0-4C77-AB5A-2F2EA9534E7B}" xr6:coauthVersionLast="36" xr6:coauthVersionMax="36" xr10:uidLastSave="{00000000-0000-0000-0000-000000000000}"/>
  <bookViews>
    <workbookView xWindow="0" yWindow="0" windowWidth="28770" windowHeight="13605" activeTab="3" xr2:uid="{00000000-000D-0000-FFFF-FFFF00000000}"/>
  </bookViews>
  <sheets>
    <sheet name="Units" sheetId="1" r:id="rId1"/>
    <sheet name="Combat Gear" sheetId="5" r:id="rId2"/>
    <sheet name="Spells" sheetId="4" r:id="rId3"/>
    <sheet name="Skill Translations" sheetId="7" r:id="rId4"/>
  </sheets>
  <definedNames>
    <definedName name="_xlnm._FilterDatabase" localSheetId="1" hidden="1">'Combat Gear'!$A$1:$N$50</definedName>
    <definedName name="_xlnm._FilterDatabase" localSheetId="2" hidden="1">Spells!$A$1:$I$1</definedName>
    <definedName name="_xlnm._FilterDatabase" localSheetId="0" hidden="1">Units!$A$1:$BD$150</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Z119" i="1" l="1"/>
  <c r="AZ140" i="1"/>
  <c r="AZ120" i="1"/>
  <c r="AZ94" i="1"/>
  <c r="AZ141" i="1"/>
  <c r="AZ130" i="1"/>
  <c r="AZ129" i="1"/>
  <c r="AZ114" i="1"/>
  <c r="AZ115" i="1"/>
  <c r="AZ109" i="1"/>
  <c r="AZ133" i="1"/>
  <c r="AZ107" i="1"/>
  <c r="AZ108" i="1"/>
  <c r="AZ82" i="1"/>
  <c r="AZ106" i="1"/>
  <c r="AZ51" i="1"/>
  <c r="AZ81" i="1"/>
  <c r="AZ56" i="1"/>
  <c r="AZ34" i="1"/>
  <c r="AZ37" i="1"/>
  <c r="AZ47" i="1"/>
  <c r="AZ52" i="1"/>
  <c r="AZ125" i="1"/>
  <c r="AZ46" i="1"/>
  <c r="AZ11" i="1"/>
  <c r="AZ35" i="1"/>
  <c r="AZ42" i="1"/>
  <c r="AZ122" i="1"/>
  <c r="AZ123" i="1"/>
  <c r="AZ124" i="1"/>
  <c r="AZ98" i="1"/>
  <c r="AZ78" i="1"/>
  <c r="AZ50" i="1"/>
  <c r="AZ89" i="1"/>
  <c r="AZ60" i="1"/>
  <c r="AZ61" i="1"/>
  <c r="AZ83" i="1"/>
  <c r="AZ62" i="1"/>
  <c r="AZ63" i="1"/>
  <c r="AZ43" i="1"/>
  <c r="AZ12" i="1"/>
  <c r="AZ6" i="1"/>
  <c r="AZ66" i="1"/>
  <c r="AZ99" i="1"/>
  <c r="AZ92" i="1"/>
  <c r="AZ93" i="1"/>
  <c r="AZ142" i="1"/>
  <c r="AZ143" i="1"/>
  <c r="AZ144" i="1"/>
  <c r="AZ138" i="1"/>
  <c r="AZ134" i="1"/>
  <c r="AZ127" i="1"/>
  <c r="AZ128" i="1"/>
  <c r="AZ139" i="1"/>
  <c r="AZ118" i="1"/>
  <c r="AZ126" i="1"/>
  <c r="AZ96" i="1"/>
  <c r="AZ67" i="1"/>
  <c r="AZ68" i="1"/>
  <c r="AZ69" i="1"/>
  <c r="AZ70" i="1"/>
  <c r="AZ110" i="1"/>
  <c r="AZ116" i="1"/>
  <c r="AZ111" i="1"/>
  <c r="AZ30" i="1"/>
  <c r="AZ31" i="1"/>
  <c r="AZ121" i="1"/>
  <c r="AZ100" i="1"/>
  <c r="AZ101" i="1"/>
  <c r="AZ102" i="1"/>
  <c r="AZ48" i="1"/>
  <c r="AZ21" i="1"/>
  <c r="AZ22" i="1"/>
  <c r="AZ16" i="1"/>
  <c r="AZ17" i="1"/>
  <c r="AZ18" i="1"/>
  <c r="AZ103" i="1"/>
  <c r="AZ57" i="1"/>
  <c r="AZ136" i="1"/>
  <c r="AZ73" i="1"/>
  <c r="AZ87" i="1"/>
  <c r="AZ53" i="1"/>
  <c r="AZ13" i="1"/>
  <c r="AZ135" i="1"/>
  <c r="AZ131" i="1"/>
  <c r="AZ132" i="1"/>
  <c r="AZ58" i="1"/>
  <c r="AZ54" i="1"/>
  <c r="AZ39" i="1"/>
  <c r="AZ74" i="1"/>
  <c r="AZ75" i="1"/>
  <c r="AZ76" i="1"/>
  <c r="AZ113" i="1"/>
  <c r="AZ32" i="1"/>
  <c r="AZ40" i="1"/>
  <c r="AZ44" i="1"/>
  <c r="AZ10" i="1"/>
  <c r="AZ19" i="1"/>
  <c r="AZ2" i="1"/>
  <c r="AZ137" i="1"/>
  <c r="AZ104" i="1"/>
  <c r="AZ117" i="1"/>
  <c r="AZ85" i="1"/>
  <c r="AZ105" i="1"/>
  <c r="AZ90" i="1"/>
  <c r="AZ77" i="1"/>
  <c r="AZ36" i="1"/>
  <c r="AZ5" i="1"/>
  <c r="AZ24" i="1"/>
  <c r="AZ25" i="1"/>
  <c r="AZ26" i="1"/>
  <c r="AZ27" i="1"/>
  <c r="AZ28" i="1"/>
  <c r="AZ29" i="1"/>
  <c r="AZ14" i="1"/>
  <c r="AZ20" i="1"/>
  <c r="AZ15" i="1"/>
  <c r="AZ23" i="1"/>
  <c r="AZ49" i="1"/>
  <c r="AZ45" i="1"/>
  <c r="AZ7" i="1"/>
  <c r="AZ8" i="1"/>
  <c r="AZ9" i="1"/>
  <c r="AZ97" i="1"/>
  <c r="AZ33" i="1"/>
  <c r="AZ3" i="1"/>
  <c r="AZ4" i="1"/>
  <c r="AZ84" i="1"/>
  <c r="AZ79" i="1"/>
  <c r="AZ41" i="1"/>
  <c r="AZ112" i="1"/>
  <c r="AZ64" i="1"/>
  <c r="AZ72" i="1"/>
  <c r="AZ38" i="1"/>
  <c r="AZ59" i="1"/>
  <c r="AZ55" i="1"/>
  <c r="AZ146" i="1"/>
  <c r="AZ147" i="1"/>
  <c r="AZ148" i="1"/>
  <c r="AZ149" i="1"/>
  <c r="AZ150" i="1"/>
  <c r="AZ65" i="1"/>
  <c r="AZ91" i="1"/>
  <c r="AZ95" i="1"/>
  <c r="AZ80" i="1"/>
  <c r="AZ71" i="1"/>
  <c r="AZ88" i="1"/>
  <c r="AZ86" i="1"/>
  <c r="AZ145" i="1"/>
  <c r="AX92" i="1" l="1"/>
  <c r="AY92" i="1"/>
  <c r="J92" i="1" l="1"/>
  <c r="AU119" i="1"/>
  <c r="AX119" i="1"/>
  <c r="AY119" i="1"/>
  <c r="G12" i="4"/>
  <c r="G13" i="4"/>
  <c r="G6" i="4"/>
  <c r="G2" i="4"/>
  <c r="G29" i="4"/>
  <c r="G30" i="4"/>
  <c r="G35" i="4"/>
  <c r="G3" i="4"/>
  <c r="G36" i="4"/>
  <c r="G14" i="4"/>
  <c r="G15" i="4"/>
  <c r="G37" i="4"/>
  <c r="G16" i="4"/>
  <c r="G7" i="4"/>
  <c r="G44" i="4"/>
  <c r="G8" i="4"/>
  <c r="G9" i="4"/>
  <c r="G17" i="4"/>
  <c r="G31" i="4"/>
  <c r="G4" i="4"/>
  <c r="G32" i="4"/>
  <c r="G18" i="4"/>
  <c r="G19" i="4"/>
  <c r="G48" i="4"/>
  <c r="G52" i="4"/>
  <c r="G38" i="4"/>
  <c r="G10" i="4"/>
  <c r="G53" i="4"/>
  <c r="G20" i="4"/>
  <c r="G33" i="4"/>
  <c r="G21" i="4"/>
  <c r="G45" i="4"/>
  <c r="G57" i="4"/>
  <c r="G39" i="4"/>
  <c r="G49" i="4"/>
  <c r="G11" i="4"/>
  <c r="G54" i="4"/>
  <c r="G58" i="4"/>
  <c r="G22" i="4"/>
  <c r="G23" i="4"/>
  <c r="G46" i="4"/>
  <c r="G50" i="4"/>
  <c r="G40" i="4"/>
  <c r="G41" i="4"/>
  <c r="G42" i="4"/>
  <c r="G24" i="4"/>
  <c r="G55" i="4"/>
  <c r="G47" i="4"/>
  <c r="G56" i="4"/>
  <c r="G25" i="4"/>
  <c r="G5" i="4"/>
  <c r="G26" i="4"/>
  <c r="G51" i="4"/>
  <c r="G34" i="4"/>
  <c r="G43" i="4"/>
  <c r="G27" i="4"/>
  <c r="G28" i="4"/>
  <c r="AX112" i="1"/>
  <c r="G119" i="1" l="1"/>
  <c r="J119" i="1"/>
  <c r="AU78" i="1"/>
  <c r="AY5" i="1"/>
  <c r="AU5" i="1"/>
  <c r="M45" i="5"/>
  <c r="M8" i="5"/>
  <c r="M28" i="5"/>
  <c r="M37" i="5"/>
  <c r="M13" i="5"/>
  <c r="M11" i="5"/>
  <c r="M9" i="5"/>
  <c r="M10" i="5"/>
  <c r="M3" i="5"/>
  <c r="M47" i="5"/>
  <c r="M32" i="5"/>
  <c r="M34" i="5"/>
  <c r="M42" i="5"/>
  <c r="M29" i="5"/>
  <c r="M27" i="5"/>
  <c r="M39" i="5"/>
  <c r="M24" i="5"/>
  <c r="M23" i="5"/>
  <c r="M22" i="5"/>
  <c r="M21" i="5"/>
  <c r="M7" i="5"/>
  <c r="M40" i="5"/>
  <c r="M17" i="5"/>
  <c r="M35" i="5"/>
  <c r="M36" i="5"/>
  <c r="M25" i="5"/>
  <c r="M20" i="5"/>
  <c r="M19" i="5"/>
  <c r="M18" i="5"/>
  <c r="M5" i="5"/>
  <c r="M2" i="5"/>
  <c r="M30" i="5"/>
  <c r="M31" i="5"/>
  <c r="M26" i="5"/>
  <c r="M15" i="5"/>
  <c r="M16" i="5"/>
  <c r="M43" i="5"/>
  <c r="M4" i="5"/>
  <c r="M38" i="5"/>
  <c r="M41" i="5"/>
  <c r="M12" i="5"/>
  <c r="M33" i="5"/>
  <c r="M14" i="5"/>
  <c r="M48" i="5"/>
  <c r="M46" i="5"/>
  <c r="M44" i="5"/>
  <c r="M50" i="5"/>
  <c r="M49" i="5"/>
  <c r="M6" i="5"/>
  <c r="AU133" i="1"/>
  <c r="AU129" i="1"/>
  <c r="AU51" i="1"/>
  <c r="AU13" i="1"/>
  <c r="AU52" i="1"/>
  <c r="AU91" i="1"/>
  <c r="AU39" i="1"/>
  <c r="AU2" i="1"/>
  <c r="AU132" i="1"/>
  <c r="AU131" i="1"/>
  <c r="AU12" i="1"/>
  <c r="AU41" i="1"/>
  <c r="AU56" i="1"/>
  <c r="AU67" i="1"/>
  <c r="AU68" i="1"/>
  <c r="AU69" i="1"/>
  <c r="AU70" i="1"/>
  <c r="AU98" i="1"/>
  <c r="AU62" i="1"/>
  <c r="AU48" i="1"/>
  <c r="AU95" i="1"/>
  <c r="AU107" i="1"/>
  <c r="AU108" i="1"/>
  <c r="AU138" i="1"/>
  <c r="AU34" i="1"/>
  <c r="AU65" i="1"/>
  <c r="AU11" i="1"/>
  <c r="AU142" i="1"/>
  <c r="AU143" i="1"/>
  <c r="AU144" i="1"/>
  <c r="AU24" i="1"/>
  <c r="AU25" i="1"/>
  <c r="AU26" i="1"/>
  <c r="AU27" i="1"/>
  <c r="AU28" i="1"/>
  <c r="AU29" i="1"/>
  <c r="AU14" i="1"/>
  <c r="AU87" i="1"/>
  <c r="AU37" i="1"/>
  <c r="AU80" i="1"/>
  <c r="AU71" i="1"/>
  <c r="AU93" i="1"/>
  <c r="AU92" i="1"/>
  <c r="G92" i="1" s="1"/>
  <c r="AU33" i="1"/>
  <c r="AU7" i="1"/>
  <c r="AU36" i="1"/>
  <c r="AU10" i="1"/>
  <c r="AU19" i="1"/>
  <c r="AU117" i="1"/>
  <c r="AU4" i="1"/>
  <c r="AU125" i="1"/>
  <c r="AU135" i="1"/>
  <c r="AU134" i="1"/>
  <c r="AU58" i="1"/>
  <c r="AU54" i="1"/>
  <c r="AU30" i="1"/>
  <c r="AU97" i="1"/>
  <c r="AU20" i="1"/>
  <c r="AU112" i="1"/>
  <c r="AU94" i="1"/>
  <c r="AU83" i="1"/>
  <c r="AU53" i="1"/>
  <c r="AU103" i="1"/>
  <c r="AU82" i="1"/>
  <c r="AU17" i="1"/>
  <c r="AU21" i="1"/>
  <c r="AU16" i="1"/>
  <c r="AU22" i="1"/>
  <c r="AU18" i="1"/>
  <c r="AU140" i="1"/>
  <c r="AU73" i="1"/>
  <c r="AU88" i="1"/>
  <c r="AU64" i="1"/>
  <c r="AU110" i="1"/>
  <c r="AU105" i="1"/>
  <c r="AU72" i="1"/>
  <c r="AU47" i="1"/>
  <c r="AU42" i="1"/>
  <c r="AU79" i="1"/>
  <c r="AU15" i="1"/>
  <c r="AU121" i="1"/>
  <c r="AU100" i="1"/>
  <c r="AU101" i="1"/>
  <c r="AU102" i="1"/>
  <c r="AU109" i="1"/>
  <c r="AU38" i="1"/>
  <c r="AU59" i="1"/>
  <c r="AU32" i="1"/>
  <c r="AU43" i="1"/>
  <c r="AU86" i="1"/>
  <c r="AU113" i="1"/>
  <c r="AU63" i="1"/>
  <c r="AU90" i="1"/>
  <c r="AU114" i="1"/>
  <c r="AU115" i="1"/>
  <c r="AU145" i="1"/>
  <c r="AU81" i="1"/>
  <c r="AU127" i="1"/>
  <c r="AU46" i="1"/>
  <c r="AU77" i="1"/>
  <c r="AU118" i="1"/>
  <c r="AU31" i="1"/>
  <c r="AU55" i="1"/>
  <c r="AU116" i="1"/>
  <c r="AU85" i="1"/>
  <c r="AU122" i="1"/>
  <c r="AU123" i="1"/>
  <c r="AU124" i="1"/>
  <c r="AU141" i="1"/>
  <c r="AU126" i="1"/>
  <c r="AU128" i="1"/>
  <c r="AU49" i="1"/>
  <c r="AU45" i="1"/>
  <c r="AU57" i="1"/>
  <c r="AU66" i="1"/>
  <c r="AU50" i="1"/>
  <c r="AU60" i="1"/>
  <c r="AU61" i="1"/>
  <c r="AU40" i="1"/>
  <c r="AU84" i="1"/>
  <c r="AU3" i="1"/>
  <c r="AU8" i="1"/>
  <c r="AU9" i="1"/>
  <c r="AU111" i="1"/>
  <c r="AU74" i="1"/>
  <c r="AU75" i="1"/>
  <c r="AU136" i="1"/>
  <c r="AU23" i="1"/>
  <c r="AU137" i="1"/>
  <c r="AU104" i="1"/>
  <c r="AU130" i="1"/>
  <c r="AU89" i="1"/>
  <c r="AU6" i="1"/>
  <c r="AU120" i="1"/>
  <c r="AU106" i="1"/>
  <c r="AU139" i="1"/>
  <c r="AU44" i="1"/>
  <c r="AU99" i="1"/>
  <c r="AU96" i="1"/>
  <c r="AU76" i="1"/>
  <c r="AU146" i="1"/>
  <c r="AU147" i="1"/>
  <c r="AU148" i="1"/>
  <c r="AU149" i="1"/>
  <c r="AU150" i="1"/>
  <c r="AU35" i="1"/>
  <c r="AX80" i="1" l="1"/>
  <c r="AX72" i="1"/>
  <c r="AX65" i="1"/>
  <c r="J65" i="1" s="1"/>
  <c r="AX71" i="1"/>
  <c r="AX41" i="1"/>
  <c r="AX86" i="1"/>
  <c r="AX88" i="1"/>
  <c r="AX64" i="1"/>
  <c r="J64" i="1" s="1"/>
  <c r="AX59" i="1"/>
  <c r="AX55" i="1"/>
  <c r="AX38" i="1"/>
  <c r="J38" i="1" s="1"/>
  <c r="AX95" i="1"/>
  <c r="J95" i="1" s="1"/>
  <c r="AX79" i="1"/>
  <c r="J79" i="1" s="1"/>
  <c r="AX91" i="1"/>
  <c r="AY80" i="1"/>
  <c r="AY72" i="1"/>
  <c r="AY65" i="1"/>
  <c r="AY71" i="1"/>
  <c r="AY41" i="1"/>
  <c r="AY86" i="1"/>
  <c r="AY88" i="1"/>
  <c r="AY64" i="1"/>
  <c r="AY59" i="1"/>
  <c r="AY55" i="1"/>
  <c r="AY38" i="1"/>
  <c r="AY95" i="1"/>
  <c r="AY112" i="1"/>
  <c r="J112" i="1" s="1"/>
  <c r="AY79" i="1"/>
  <c r="AY35" i="1"/>
  <c r="AY129" i="1"/>
  <c r="AY133" i="1"/>
  <c r="AY51" i="1"/>
  <c r="AY13" i="1"/>
  <c r="AY52" i="1"/>
  <c r="AY78" i="1"/>
  <c r="AY39" i="1"/>
  <c r="AY2" i="1"/>
  <c r="AY131" i="1"/>
  <c r="AY132" i="1"/>
  <c r="AY12" i="1"/>
  <c r="AY56" i="1"/>
  <c r="AY67" i="1"/>
  <c r="AY68" i="1"/>
  <c r="AY69" i="1"/>
  <c r="AY70" i="1"/>
  <c r="AY98" i="1"/>
  <c r="AY62" i="1"/>
  <c r="AY48" i="1"/>
  <c r="AY107" i="1"/>
  <c r="AY108" i="1"/>
  <c r="AY138" i="1"/>
  <c r="AY34" i="1"/>
  <c r="AY11" i="1"/>
  <c r="AY142" i="1"/>
  <c r="AY143" i="1"/>
  <c r="AY144" i="1"/>
  <c r="AY24" i="1"/>
  <c r="AY25" i="1"/>
  <c r="AY26" i="1"/>
  <c r="AY27" i="1"/>
  <c r="AY28" i="1"/>
  <c r="AY29" i="1"/>
  <c r="AY14" i="1"/>
  <c r="AY87" i="1"/>
  <c r="AY37" i="1"/>
  <c r="AY93" i="1"/>
  <c r="AY33" i="1"/>
  <c r="AY7" i="1"/>
  <c r="AY36" i="1"/>
  <c r="AY10" i="1"/>
  <c r="AY19" i="1"/>
  <c r="AY117" i="1"/>
  <c r="AY4" i="1"/>
  <c r="AY125" i="1"/>
  <c r="AY135" i="1"/>
  <c r="AY134" i="1"/>
  <c r="AY58" i="1"/>
  <c r="AY54" i="1"/>
  <c r="AY30" i="1"/>
  <c r="AY97" i="1"/>
  <c r="AY20" i="1"/>
  <c r="AY94" i="1"/>
  <c r="AY83" i="1"/>
  <c r="AY53" i="1"/>
  <c r="AY103" i="1"/>
  <c r="AY82" i="1"/>
  <c r="AY17" i="1"/>
  <c r="AY21" i="1"/>
  <c r="AY16" i="1"/>
  <c r="AY22" i="1"/>
  <c r="AY18" i="1"/>
  <c r="AY140" i="1"/>
  <c r="AY73" i="1"/>
  <c r="AY110" i="1"/>
  <c r="AY105" i="1"/>
  <c r="AY47" i="1"/>
  <c r="AY42" i="1"/>
  <c r="AY15" i="1"/>
  <c r="AY121" i="1"/>
  <c r="AY100" i="1"/>
  <c r="AY101" i="1"/>
  <c r="AY102" i="1"/>
  <c r="AY109" i="1"/>
  <c r="AY32" i="1"/>
  <c r="AY43" i="1"/>
  <c r="AY113" i="1"/>
  <c r="AY63" i="1"/>
  <c r="AY114" i="1"/>
  <c r="AY115" i="1"/>
  <c r="AY90" i="1"/>
  <c r="AY145" i="1"/>
  <c r="AY81" i="1"/>
  <c r="AY127" i="1"/>
  <c r="AY46" i="1"/>
  <c r="AY118" i="1"/>
  <c r="AY77" i="1"/>
  <c r="AY31" i="1"/>
  <c r="AY116" i="1"/>
  <c r="AY85" i="1"/>
  <c r="AY141" i="1"/>
  <c r="AY122" i="1"/>
  <c r="AY123" i="1"/>
  <c r="AY124" i="1"/>
  <c r="AY126" i="1"/>
  <c r="AY128" i="1"/>
  <c r="AY49" i="1"/>
  <c r="AY45" i="1"/>
  <c r="AY57" i="1"/>
  <c r="AY66" i="1"/>
  <c r="AY50" i="1"/>
  <c r="AY60" i="1"/>
  <c r="AY61" i="1"/>
  <c r="AY40" i="1"/>
  <c r="AY84" i="1"/>
  <c r="AY3" i="1"/>
  <c r="AY8" i="1"/>
  <c r="AY9" i="1"/>
  <c r="AY111" i="1"/>
  <c r="AY74" i="1"/>
  <c r="AY75" i="1"/>
  <c r="AY136" i="1"/>
  <c r="AY23" i="1"/>
  <c r="AY137" i="1"/>
  <c r="AY104" i="1"/>
  <c r="AY130" i="1"/>
  <c r="AY89" i="1"/>
  <c r="AY6" i="1"/>
  <c r="AY120" i="1"/>
  <c r="AY106" i="1"/>
  <c r="AY139" i="1"/>
  <c r="AY44" i="1"/>
  <c r="AY99" i="1"/>
  <c r="AY96" i="1"/>
  <c r="AY76" i="1"/>
  <c r="AY146" i="1"/>
  <c r="AY147" i="1"/>
  <c r="AY148" i="1"/>
  <c r="AY149" i="1"/>
  <c r="AY150" i="1"/>
  <c r="AY91" i="1"/>
  <c r="AX138" i="1"/>
  <c r="AX142" i="1"/>
  <c r="AX143" i="1"/>
  <c r="AX144" i="1"/>
  <c r="AX93" i="1"/>
  <c r="J93" i="1" s="1"/>
  <c r="AX134" i="1"/>
  <c r="AX127" i="1"/>
  <c r="AX118" i="1"/>
  <c r="AX126" i="1"/>
  <c r="AX128" i="1"/>
  <c r="AX139" i="1"/>
  <c r="AX129" i="1"/>
  <c r="AX94" i="1"/>
  <c r="AX140" i="1"/>
  <c r="AX114" i="1"/>
  <c r="AX115" i="1"/>
  <c r="AX141" i="1"/>
  <c r="AX130" i="1"/>
  <c r="AX120" i="1"/>
  <c r="AX84" i="1"/>
  <c r="AX98" i="1"/>
  <c r="AX122" i="1"/>
  <c r="AX123" i="1"/>
  <c r="AX124" i="1"/>
  <c r="AX117" i="1"/>
  <c r="AX105" i="1"/>
  <c r="AX90" i="1"/>
  <c r="AX85" i="1"/>
  <c r="AX51" i="1"/>
  <c r="AX106" i="1"/>
  <c r="AX133" i="1"/>
  <c r="AX107" i="1"/>
  <c r="J107" i="1" s="1"/>
  <c r="AX108" i="1"/>
  <c r="J108" i="1" s="1"/>
  <c r="AX82" i="1"/>
  <c r="AX109" i="1"/>
  <c r="AX99" i="1"/>
  <c r="AX62" i="1"/>
  <c r="AX63" i="1"/>
  <c r="AX67" i="1"/>
  <c r="J67" i="1" s="1"/>
  <c r="AX68" i="1"/>
  <c r="AX69" i="1"/>
  <c r="AX70" i="1"/>
  <c r="AX48" i="1"/>
  <c r="AX30" i="1"/>
  <c r="AX103" i="1"/>
  <c r="AX17" i="1"/>
  <c r="AX21" i="1"/>
  <c r="AX16" i="1"/>
  <c r="J16" i="1" s="1"/>
  <c r="AX22" i="1"/>
  <c r="J22" i="1" s="1"/>
  <c r="AX18" i="1"/>
  <c r="AX110" i="1"/>
  <c r="AX121" i="1"/>
  <c r="AX100" i="1"/>
  <c r="AX101" i="1"/>
  <c r="AX102" i="1"/>
  <c r="AX31" i="1"/>
  <c r="AX116" i="1"/>
  <c r="AX57" i="1"/>
  <c r="AX111" i="1"/>
  <c r="J111" i="1" s="1"/>
  <c r="AX136" i="1"/>
  <c r="AX96" i="1"/>
  <c r="AX137" i="1"/>
  <c r="AX104" i="1"/>
  <c r="AX83" i="1"/>
  <c r="J83" i="1" s="1"/>
  <c r="AX78" i="1"/>
  <c r="AX50" i="1"/>
  <c r="AX60" i="1"/>
  <c r="AX61" i="1"/>
  <c r="J61" i="1" s="1"/>
  <c r="AX89" i="1"/>
  <c r="AX52" i="1"/>
  <c r="J52" i="1" s="1"/>
  <c r="AX56" i="1"/>
  <c r="J56" i="1" s="1"/>
  <c r="AX34" i="1"/>
  <c r="J34" i="1" s="1"/>
  <c r="AX37" i="1"/>
  <c r="J37" i="1" s="1"/>
  <c r="AX125" i="1"/>
  <c r="AX47" i="1"/>
  <c r="AX81" i="1"/>
  <c r="AX73" i="1"/>
  <c r="AX39" i="1"/>
  <c r="J39" i="1" s="1"/>
  <c r="AX113" i="1"/>
  <c r="AX74" i="1"/>
  <c r="AX75" i="1"/>
  <c r="AX76" i="1"/>
  <c r="AX36" i="1"/>
  <c r="AX77" i="1"/>
  <c r="J77" i="1" s="1"/>
  <c r="AX97" i="1"/>
  <c r="AX13" i="1"/>
  <c r="J13" i="1" s="1"/>
  <c r="AX131" i="1"/>
  <c r="AX132" i="1"/>
  <c r="AX87" i="1"/>
  <c r="AX135" i="1"/>
  <c r="AX58" i="1"/>
  <c r="AX54" i="1"/>
  <c r="J54" i="1" s="1"/>
  <c r="AX53" i="1"/>
  <c r="AX46" i="1"/>
  <c r="J46" i="1" s="1"/>
  <c r="AX66" i="1"/>
  <c r="J66" i="1" s="1"/>
  <c r="AX35" i="1"/>
  <c r="J35" i="1" s="1"/>
  <c r="AX42" i="1"/>
  <c r="J42" i="1" s="1"/>
  <c r="AX43" i="1"/>
  <c r="J43" i="1" s="1"/>
  <c r="AX11" i="1"/>
  <c r="AX33" i="1"/>
  <c r="AX49" i="1"/>
  <c r="AX45" i="1"/>
  <c r="AX23" i="1"/>
  <c r="AX10" i="1"/>
  <c r="AX32" i="1"/>
  <c r="AX40" i="1"/>
  <c r="AX44" i="1"/>
  <c r="AX24" i="1"/>
  <c r="J24" i="1" s="1"/>
  <c r="AX25" i="1"/>
  <c r="J25" i="1" s="1"/>
  <c r="AX26" i="1"/>
  <c r="J26" i="1" s="1"/>
  <c r="AX27" i="1"/>
  <c r="J27" i="1" s="1"/>
  <c r="AX28" i="1"/>
  <c r="AX29" i="1"/>
  <c r="AX14" i="1"/>
  <c r="AX20" i="1"/>
  <c r="J20" i="1" s="1"/>
  <c r="AX5" i="1"/>
  <c r="J5" i="1" s="1"/>
  <c r="AX15" i="1"/>
  <c r="AX12" i="1"/>
  <c r="AX6" i="1"/>
  <c r="AX19" i="1"/>
  <c r="AX7" i="1"/>
  <c r="J7" i="1" s="1"/>
  <c r="AX8" i="1"/>
  <c r="AX9" i="1"/>
  <c r="J9" i="1" s="1"/>
  <c r="AX2" i="1"/>
  <c r="AX4" i="1"/>
  <c r="J4" i="1" s="1"/>
  <c r="AX3" i="1"/>
  <c r="AX146" i="1"/>
  <c r="AX147" i="1"/>
  <c r="AX148" i="1"/>
  <c r="AX149" i="1"/>
  <c r="AX150" i="1"/>
  <c r="AX145" i="1"/>
  <c r="J137" i="1" l="1"/>
  <c r="J3" i="1"/>
  <c r="J45" i="1"/>
  <c r="J97" i="1"/>
  <c r="J71" i="1"/>
  <c r="J104" i="1"/>
  <c r="J21" i="1"/>
  <c r="J2" i="1"/>
  <c r="J33" i="1"/>
  <c r="J81" i="1"/>
  <c r="J136" i="1"/>
  <c r="J121" i="1"/>
  <c r="J99" i="1"/>
  <c r="J84" i="1"/>
  <c r="J47" i="1"/>
  <c r="J8" i="1"/>
  <c r="J135" i="1"/>
  <c r="J57" i="1"/>
  <c r="J18" i="1"/>
  <c r="J32" i="1"/>
  <c r="J78" i="1"/>
  <c r="J69" i="1"/>
  <c r="J15" i="1"/>
  <c r="J76" i="1"/>
  <c r="J125" i="1"/>
  <c r="J50" i="1"/>
  <c r="J70" i="1"/>
  <c r="J68" i="1"/>
  <c r="J113" i="1"/>
  <c r="J30" i="1"/>
  <c r="J85" i="1"/>
  <c r="J145" i="1"/>
  <c r="J150" i="1"/>
  <c r="J44" i="1"/>
  <c r="J109" i="1"/>
  <c r="J105" i="1"/>
  <c r="J138" i="1"/>
  <c r="J123" i="1"/>
  <c r="J58" i="1"/>
  <c r="J36" i="1"/>
  <c r="J75" i="1"/>
  <c r="J131" i="1"/>
  <c r="J114" i="1"/>
  <c r="J29" i="1"/>
  <c r="J147" i="1"/>
  <c r="J82" i="1"/>
  <c r="J128" i="1"/>
  <c r="J40" i="1"/>
  <c r="J132" i="1"/>
  <c r="J31" i="1"/>
  <c r="J148" i="1"/>
  <c r="J10" i="1"/>
  <c r="J14" i="1"/>
  <c r="J133" i="1"/>
  <c r="J86" i="1"/>
  <c r="J11" i="1"/>
  <c r="J60" i="1"/>
  <c r="J74" i="1"/>
  <c r="J118" i="1"/>
  <c r="J146" i="1"/>
  <c r="J28" i="1"/>
  <c r="J6" i="1"/>
  <c r="J53" i="1"/>
  <c r="J73" i="1"/>
  <c r="J89" i="1"/>
  <c r="J110" i="1"/>
  <c r="J48" i="1"/>
  <c r="J90" i="1"/>
  <c r="J88" i="1"/>
  <c r="J130" i="1"/>
  <c r="J139" i="1"/>
  <c r="J91" i="1"/>
  <c r="J116" i="1"/>
  <c r="J41" i="1"/>
  <c r="J19" i="1"/>
  <c r="J124" i="1"/>
  <c r="J115" i="1"/>
  <c r="J126" i="1"/>
  <c r="J23" i="1"/>
  <c r="J149" i="1"/>
  <c r="J87" i="1"/>
  <c r="J102" i="1"/>
  <c r="J101" i="1"/>
  <c r="J17" i="1"/>
  <c r="J63" i="1"/>
  <c r="J122" i="1"/>
  <c r="J127" i="1"/>
  <c r="J55" i="1"/>
  <c r="J72" i="1"/>
  <c r="J12" i="1"/>
  <c r="J49" i="1"/>
  <c r="J96" i="1"/>
  <c r="J100" i="1"/>
  <c r="J103" i="1"/>
  <c r="J62" i="1"/>
  <c r="J51" i="1"/>
  <c r="J98" i="1"/>
  <c r="J134" i="1"/>
  <c r="J59" i="1"/>
  <c r="J80" i="1"/>
  <c r="J144" i="1"/>
  <c r="G77" i="1"/>
  <c r="G81" i="1"/>
  <c r="G61" i="1"/>
  <c r="G121" i="1"/>
  <c r="G94" i="1"/>
  <c r="J94" i="1"/>
  <c r="G64" i="1"/>
  <c r="G58" i="1"/>
  <c r="G36" i="1"/>
  <c r="G60" i="1"/>
  <c r="G120" i="1"/>
  <c r="J120" i="1"/>
  <c r="G129" i="1"/>
  <c r="J129" i="1"/>
  <c r="G93" i="1"/>
  <c r="G130" i="1"/>
  <c r="G86" i="1"/>
  <c r="G117" i="1"/>
  <c r="J117" i="1"/>
  <c r="G141" i="1"/>
  <c r="J141" i="1"/>
  <c r="G128" i="1"/>
  <c r="G143" i="1"/>
  <c r="J143" i="1"/>
  <c r="G79" i="1"/>
  <c r="G41" i="1"/>
  <c r="G83" i="1"/>
  <c r="G142" i="1"/>
  <c r="J142" i="1"/>
  <c r="G29" i="1"/>
  <c r="G123" i="1"/>
  <c r="G114" i="1"/>
  <c r="G138" i="1"/>
  <c r="G147" i="1"/>
  <c r="G131" i="1"/>
  <c r="G101" i="1"/>
  <c r="J106" i="1"/>
  <c r="G122" i="1"/>
  <c r="J140" i="1"/>
  <c r="G127" i="1"/>
  <c r="G75" i="1"/>
  <c r="G56" i="1"/>
  <c r="G53" i="1"/>
  <c r="G73" i="1"/>
  <c r="G89" i="1"/>
  <c r="G96" i="1"/>
  <c r="G100" i="1"/>
  <c r="G103" i="1"/>
  <c r="G62" i="1"/>
  <c r="G110" i="1"/>
  <c r="G48" i="1"/>
  <c r="G90" i="1"/>
  <c r="G149" i="1"/>
  <c r="G144" i="1"/>
  <c r="G116" i="1"/>
  <c r="G19" i="1"/>
  <c r="G87" i="1"/>
  <c r="G23" i="1"/>
  <c r="G102" i="1"/>
  <c r="G12" i="1"/>
  <c r="G49" i="1"/>
  <c r="G17" i="1"/>
  <c r="G140" i="1"/>
  <c r="G115" i="1"/>
  <c r="G63" i="1"/>
  <c r="G106" i="1"/>
  <c r="G136" i="1"/>
  <c r="G30" i="1"/>
  <c r="G99" i="1"/>
  <c r="G85" i="1"/>
  <c r="G84" i="1"/>
  <c r="G24" i="1"/>
  <c r="G150" i="1"/>
  <c r="G20" i="1"/>
  <c r="G44" i="1"/>
  <c r="G11" i="1"/>
  <c r="G111" i="1"/>
  <c r="G109" i="1"/>
  <c r="G88" i="1"/>
  <c r="G2" i="1"/>
  <c r="G47" i="1"/>
  <c r="G8" i="1"/>
  <c r="G14" i="1"/>
  <c r="G40" i="1"/>
  <c r="G43" i="1"/>
  <c r="G135" i="1"/>
  <c r="G76" i="1"/>
  <c r="G125" i="1"/>
  <c r="G50" i="1"/>
  <c r="G57" i="1"/>
  <c r="G18" i="1"/>
  <c r="G70" i="1"/>
  <c r="G82" i="1"/>
  <c r="G105" i="1"/>
  <c r="G139" i="1"/>
  <c r="G91" i="1"/>
  <c r="G5" i="1"/>
  <c r="G7" i="1"/>
  <c r="G69" i="1"/>
  <c r="G145" i="1"/>
  <c r="G22" i="1"/>
  <c r="G28" i="1"/>
  <c r="G10" i="1"/>
  <c r="G35" i="1"/>
  <c r="G132" i="1"/>
  <c r="G74" i="1"/>
  <c r="G34" i="1"/>
  <c r="G31" i="1"/>
  <c r="G16" i="1"/>
  <c r="G68" i="1"/>
  <c r="G107" i="1"/>
  <c r="G124" i="1"/>
  <c r="G126" i="1"/>
  <c r="G95" i="1"/>
  <c r="G71" i="1"/>
  <c r="G54" i="1"/>
  <c r="G37" i="1"/>
  <c r="G78" i="1"/>
  <c r="G108" i="1"/>
  <c r="G146" i="1"/>
  <c r="G6" i="1"/>
  <c r="G27" i="1"/>
  <c r="G66" i="1"/>
  <c r="G113" i="1"/>
  <c r="G104" i="1"/>
  <c r="G21" i="1"/>
  <c r="G67" i="1"/>
  <c r="G133" i="1"/>
  <c r="G118" i="1"/>
  <c r="G112" i="1"/>
  <c r="G38" i="1"/>
  <c r="G65" i="1"/>
  <c r="G33" i="1"/>
  <c r="G9" i="1"/>
  <c r="G148" i="1"/>
  <c r="G32" i="1"/>
  <c r="G26" i="1"/>
  <c r="G45" i="1"/>
  <c r="G46" i="1"/>
  <c r="G13" i="1"/>
  <c r="G39" i="1"/>
  <c r="G52" i="1"/>
  <c r="G137" i="1"/>
  <c r="G55" i="1"/>
  <c r="G72" i="1"/>
  <c r="G42" i="1"/>
  <c r="G3" i="1"/>
  <c r="G4" i="1"/>
  <c r="G15" i="1"/>
  <c r="G25" i="1"/>
  <c r="G97" i="1"/>
  <c r="G51" i="1"/>
  <c r="G98" i="1"/>
  <c r="G134" i="1"/>
  <c r="G59" i="1"/>
  <c r="G80" i="1"/>
</calcChain>
</file>

<file path=xl/sharedStrings.xml><?xml version="1.0" encoding="utf-8"?>
<sst xmlns="http://schemas.openxmlformats.org/spreadsheetml/2006/main" count="1625" uniqueCount="519">
  <si>
    <t>Conan</t>
  </si>
  <si>
    <t>Set</t>
  </si>
  <si>
    <t>Funding</t>
  </si>
  <si>
    <t>Type</t>
  </si>
  <si>
    <t>Story</t>
  </si>
  <si>
    <t>Core Box</t>
  </si>
  <si>
    <t>Barbarian</t>
  </si>
  <si>
    <t>Various</t>
  </si>
  <si>
    <t>Minion</t>
  </si>
  <si>
    <t>Hyenas</t>
  </si>
  <si>
    <t>Queen of the Black Coast</t>
  </si>
  <si>
    <t>Pict Hunters</t>
  </si>
  <si>
    <t>Beyond the Black River</t>
  </si>
  <si>
    <t>Pirates</t>
  </si>
  <si>
    <t>Belit</t>
  </si>
  <si>
    <t>Hero</t>
  </si>
  <si>
    <t>Hadrathus</t>
  </si>
  <si>
    <t>The Hour of the Dragon</t>
  </si>
  <si>
    <t>Shevatas</t>
  </si>
  <si>
    <t>Black Colossus</t>
  </si>
  <si>
    <t>Skuthus</t>
  </si>
  <si>
    <t>Draft (The Hour of the Dragon)</t>
  </si>
  <si>
    <t>Zogar Sag</t>
  </si>
  <si>
    <t>Tower of the Elephant</t>
  </si>
  <si>
    <t>Zaporavo</t>
  </si>
  <si>
    <t>Pool of the Black Ones</t>
  </si>
  <si>
    <t>Monster</t>
  </si>
  <si>
    <t>The Scarlet Citadel</t>
  </si>
  <si>
    <t>Khosatral Khel</t>
  </si>
  <si>
    <t>The Devil in Iron</t>
  </si>
  <si>
    <t>Thak</t>
  </si>
  <si>
    <t>Rogues in the House</t>
  </si>
  <si>
    <t>Stretch Goal</t>
  </si>
  <si>
    <t>Snout in the Dark (Draft)</t>
  </si>
  <si>
    <t>Camel</t>
  </si>
  <si>
    <t>Conan Movies</t>
  </si>
  <si>
    <t>Gitara</t>
  </si>
  <si>
    <t>People of the Black Circle</t>
  </si>
  <si>
    <t>Hyperborean Primitive</t>
  </si>
  <si>
    <t>Khemsa, Acolyte of the Black Seers</t>
  </si>
  <si>
    <t>Mummies</t>
  </si>
  <si>
    <t>Skeletons</t>
  </si>
  <si>
    <t>Skeletons (Alternative Sculpt)</t>
  </si>
  <si>
    <t>Tentacles</t>
  </si>
  <si>
    <t>A Witch Shall Be Born</t>
  </si>
  <si>
    <t>Amboola</t>
  </si>
  <si>
    <t>Conan the General</t>
  </si>
  <si>
    <t>Conan the Mercenary</t>
  </si>
  <si>
    <t>Conan the Wanderer</t>
  </si>
  <si>
    <t>Conan the Warlord</t>
  </si>
  <si>
    <t>Kerim Shah</t>
  </si>
  <si>
    <t>Kothian Archer</t>
  </si>
  <si>
    <t>Olgerd Vladislav</t>
  </si>
  <si>
    <t>Pallantides</t>
  </si>
  <si>
    <t>Pelias</t>
  </si>
  <si>
    <t>Savage Belit</t>
  </si>
  <si>
    <t>Taurus</t>
  </si>
  <si>
    <t>Akivasha</t>
  </si>
  <si>
    <t>Constantius</t>
  </si>
  <si>
    <t>Natohk</t>
  </si>
  <si>
    <t>Warlock</t>
  </si>
  <si>
    <t>Age of Conan Video Game</t>
  </si>
  <si>
    <t>Shadows in the Moonlight</t>
  </si>
  <si>
    <t>Thaug</t>
  </si>
  <si>
    <t>Skeletons (Third Sculpt)</t>
  </si>
  <si>
    <t>King Pledge Box</t>
  </si>
  <si>
    <t>King</t>
  </si>
  <si>
    <t>Thog</t>
  </si>
  <si>
    <t>Xuthal of the Dusk</t>
  </si>
  <si>
    <t>Phoenix on the Sword</t>
  </si>
  <si>
    <t>N'Gora</t>
  </si>
  <si>
    <t>Valeria</t>
  </si>
  <si>
    <t>Red Nails</t>
  </si>
  <si>
    <t>Zelata</t>
  </si>
  <si>
    <t>Zelata's Wolf</t>
  </si>
  <si>
    <t>Black Dragons</t>
  </si>
  <si>
    <t>Black Dragons Box</t>
  </si>
  <si>
    <t>Add-On</t>
  </si>
  <si>
    <t>The Phoenix on the Sword</t>
  </si>
  <si>
    <t>Sabre-Tooth Tiger</t>
  </si>
  <si>
    <t>Exclusive Content</t>
  </si>
  <si>
    <t>Demon of the Earth</t>
  </si>
  <si>
    <t>Paolo Parente Box</t>
  </si>
  <si>
    <t>Salome</t>
  </si>
  <si>
    <t>Baal-Pteor</t>
  </si>
  <si>
    <t>Man-Eaters of Zamboula</t>
  </si>
  <si>
    <t>Vanir Valkyrie</t>
  </si>
  <si>
    <t>Red Sonja</t>
  </si>
  <si>
    <t>Crossbowmen</t>
  </si>
  <si>
    <t>Yogah of Yag</t>
  </si>
  <si>
    <t>Black Ones</t>
  </si>
  <si>
    <t>Brom Box</t>
  </si>
  <si>
    <t>Xavier Collette Box</t>
  </si>
  <si>
    <t>Khitai Expansion</t>
  </si>
  <si>
    <t>Nordheim Expansion</t>
  </si>
  <si>
    <t>Stygia Expansion</t>
  </si>
  <si>
    <t>Dragon</t>
  </si>
  <si>
    <t>Niord, Aesir Hero</t>
  </si>
  <si>
    <t>Atali, the daughter of Ymir, the frost-giant</t>
  </si>
  <si>
    <t>Frost Giant's Daughter</t>
  </si>
  <si>
    <t>Thoth-Amon</t>
  </si>
  <si>
    <t>Assassins</t>
  </si>
  <si>
    <t>Eternal guard</t>
  </si>
  <si>
    <t>The Black Stranger; Pool of the Black Ones; Others</t>
  </si>
  <si>
    <t>Iron Shadows on the Moon &amp; Others</t>
  </si>
  <si>
    <t>Beyond the Black River; Black Stranger</t>
  </si>
  <si>
    <t>Dark Demon</t>
  </si>
  <si>
    <t>Vale of Lost Women, et. al.</t>
  </si>
  <si>
    <t>1o</t>
  </si>
  <si>
    <t>2y</t>
  </si>
  <si>
    <t>Untouchable</t>
  </si>
  <si>
    <t>2o</t>
  </si>
  <si>
    <t>-</t>
  </si>
  <si>
    <t>2ro</t>
  </si>
  <si>
    <t>3o</t>
  </si>
  <si>
    <t>1y</t>
  </si>
  <si>
    <t>Poison</t>
  </si>
  <si>
    <t>Crows</t>
  </si>
  <si>
    <t>Power score</t>
  </si>
  <si>
    <t>Flying</t>
  </si>
  <si>
    <t>Jinx</t>
  </si>
  <si>
    <t>1r1o</t>
  </si>
  <si>
    <t>Scorpion, Giant</t>
  </si>
  <si>
    <t>Snake, Giant</t>
  </si>
  <si>
    <t>Spider, Giant</t>
  </si>
  <si>
    <t>Wolves, Giant</t>
  </si>
  <si>
    <t>Scorpion Broodmother</t>
  </si>
  <si>
    <t>1rr2y</t>
  </si>
  <si>
    <t>1r1o1y</t>
  </si>
  <si>
    <t>Web Projection</t>
  </si>
  <si>
    <t>1o1y</t>
  </si>
  <si>
    <t>Sacrifice</t>
  </si>
  <si>
    <t>Pict Warriors</t>
  </si>
  <si>
    <t>Pict Archers</t>
  </si>
  <si>
    <t>1rr</t>
  </si>
  <si>
    <t>1ry1y</t>
  </si>
  <si>
    <t>Wolves</t>
  </si>
  <si>
    <t>Evasive</t>
  </si>
  <si>
    <t>1r</t>
  </si>
  <si>
    <t>Dogs, Foo</t>
  </si>
  <si>
    <t>2ry</t>
  </si>
  <si>
    <t>Elite Shooter</t>
  </si>
  <si>
    <t>Precision Shot</t>
  </si>
  <si>
    <t>2r</t>
  </si>
  <si>
    <t>Aesir Zombies</t>
  </si>
  <si>
    <t>Aesir Warriors</t>
  </si>
  <si>
    <t>Bosonian Archers</t>
  </si>
  <si>
    <t>Bosonian Guards</t>
  </si>
  <si>
    <t>Vanir Warriors</t>
  </si>
  <si>
    <t>Precision Strike</t>
  </si>
  <si>
    <t>Minitaure</t>
  </si>
  <si>
    <t>Tile Name</t>
  </si>
  <si>
    <t>Vanir Zombies</t>
  </si>
  <si>
    <t>Constriction</t>
  </si>
  <si>
    <t>1ro</t>
  </si>
  <si>
    <t>Khitan Guards</t>
  </si>
  <si>
    <t>Javelin throwers</t>
  </si>
  <si>
    <t>Honor Guards</t>
  </si>
  <si>
    <t>1ro1o</t>
  </si>
  <si>
    <t>Reach</t>
  </si>
  <si>
    <t>Medusa</t>
  </si>
  <si>
    <t>Fascination</t>
  </si>
  <si>
    <t>Spell Caster</t>
  </si>
  <si>
    <t>Minotaur</t>
  </si>
  <si>
    <t>3r</t>
  </si>
  <si>
    <t>Wall Wrecker</t>
  </si>
  <si>
    <t>Cerberus</t>
  </si>
  <si>
    <t>1r1ro1o</t>
  </si>
  <si>
    <t>Horror</t>
  </si>
  <si>
    <t>Ares</t>
  </si>
  <si>
    <t>2rr2ro</t>
  </si>
  <si>
    <t>Circular Strike</t>
  </si>
  <si>
    <t>Hydra</t>
  </si>
  <si>
    <t>Counter Attack</t>
  </si>
  <si>
    <t>God</t>
  </si>
  <si>
    <t>Greek Mythos</t>
  </si>
  <si>
    <t>Mythic Battles: Pantheon</t>
  </si>
  <si>
    <t>Non-Conan cross-over</t>
  </si>
  <si>
    <t>Thalis</t>
  </si>
  <si>
    <t>ry</t>
  </si>
  <si>
    <t>Support</t>
  </si>
  <si>
    <t>2rr</t>
  </si>
  <si>
    <t>Protected</t>
  </si>
  <si>
    <t>Captain</t>
  </si>
  <si>
    <t>1rr2r</t>
  </si>
  <si>
    <t>Concentration</t>
  </si>
  <si>
    <t>3ry</t>
  </si>
  <si>
    <t>Feline Grace</t>
  </si>
  <si>
    <t>Shuang Mian</t>
  </si>
  <si>
    <t>Frost Giant's daughter Atali, the daughter of Ymir</t>
  </si>
  <si>
    <t>Frost Giants Nijgor, Atali's Brother</t>
  </si>
  <si>
    <t>Frost Giants Seski, Atali's Brother</t>
  </si>
  <si>
    <t>Frost Giants</t>
  </si>
  <si>
    <t>3ro</t>
  </si>
  <si>
    <t>4rr</t>
  </si>
  <si>
    <t>Winged Ape</t>
  </si>
  <si>
    <t>3rr</t>
  </si>
  <si>
    <t>Intangible</t>
  </si>
  <si>
    <t>Yazdigerd</t>
  </si>
  <si>
    <t>Khemsa</t>
  </si>
  <si>
    <t>2o1y</t>
  </si>
  <si>
    <t>Demon, Dark</t>
  </si>
  <si>
    <t>Evil Hound</t>
  </si>
  <si>
    <t>Man-ape, Gray</t>
  </si>
  <si>
    <t>1r2o</t>
  </si>
  <si>
    <t>4o</t>
  </si>
  <si>
    <t>Demon, Swamp</t>
  </si>
  <si>
    <t>2rr1ro</t>
  </si>
  <si>
    <t>Demon, Forest</t>
  </si>
  <si>
    <t>Golem, Bone</t>
  </si>
  <si>
    <t>Demon, Outer Dark</t>
  </si>
  <si>
    <t>Conan, King</t>
  </si>
  <si>
    <t>Belit's Guards</t>
  </si>
  <si>
    <t>Princess</t>
  </si>
  <si>
    <t>Conan's Lion</t>
  </si>
  <si>
    <t>Balthus' Slasher</t>
  </si>
  <si>
    <t>Balthus</t>
  </si>
  <si>
    <t>Civilian</t>
  </si>
  <si>
    <t>Civilian Child</t>
  </si>
  <si>
    <t>Civilian Man</t>
  </si>
  <si>
    <t>Civilian Woman</t>
  </si>
  <si>
    <t>Centaurs</t>
  </si>
  <si>
    <t>1ro1y</t>
  </si>
  <si>
    <t>Skeletons, Corinthian</t>
  </si>
  <si>
    <t>Hell Hounds</t>
  </si>
  <si>
    <t>Hell Warriors</t>
  </si>
  <si>
    <t>7+</t>
  </si>
  <si>
    <t>6+</t>
  </si>
  <si>
    <t>4+</t>
  </si>
  <si>
    <t>Spartans</t>
  </si>
  <si>
    <t>3+</t>
  </si>
  <si>
    <t>Hoplites</t>
  </si>
  <si>
    <t>5+</t>
  </si>
  <si>
    <t>Amazons</t>
  </si>
  <si>
    <t>1rr1r</t>
  </si>
  <si>
    <t>1rr1ro</t>
  </si>
  <si>
    <t>Leonidas</t>
  </si>
  <si>
    <t>Achilles</t>
  </si>
  <si>
    <t>Odysseus</t>
  </si>
  <si>
    <t>Heracles</t>
  </si>
  <si>
    <t>Herales</t>
  </si>
  <si>
    <t>Belit, Savage</t>
  </si>
  <si>
    <t>Shentu</t>
  </si>
  <si>
    <t>Ikhmet</t>
  </si>
  <si>
    <t>Vanir Primitives</t>
  </si>
  <si>
    <t>Ambidexterous</t>
  </si>
  <si>
    <t>Attack from beyond</t>
  </si>
  <si>
    <t>Blocking</t>
  </si>
  <si>
    <t>Swimming</t>
  </si>
  <si>
    <t>Alchemy</t>
  </si>
  <si>
    <t>Leadership</t>
  </si>
  <si>
    <t>Lock Picking</t>
  </si>
  <si>
    <t>Bodyguard</t>
  </si>
  <si>
    <t>Climbing</t>
  </si>
  <si>
    <t>Leaping</t>
  </si>
  <si>
    <t>Bystander</t>
  </si>
  <si>
    <t>Melee Attack</t>
  </si>
  <si>
    <t>Ranged Attack</t>
  </si>
  <si>
    <t>Armour</t>
  </si>
  <si>
    <t>Move</t>
  </si>
  <si>
    <t>Reinforcement</t>
  </si>
  <si>
    <t>ZZ Ikhmet</t>
  </si>
  <si>
    <t>ZZ Niord</t>
  </si>
  <si>
    <t>ZZ Pelias</t>
  </si>
  <si>
    <t>ZZ Shentu</t>
  </si>
  <si>
    <t>ZZ Yogah of Yag</t>
  </si>
  <si>
    <t>Item</t>
  </si>
  <si>
    <t>Weight</t>
  </si>
  <si>
    <t>Melee Bonus</t>
  </si>
  <si>
    <t>Ranged Bonus</t>
  </si>
  <si>
    <t>Crossbow</t>
  </si>
  <si>
    <t>Amunition</t>
  </si>
  <si>
    <t>Infinite</t>
  </si>
  <si>
    <t>Parry Bonus</t>
  </si>
  <si>
    <t>1ry</t>
  </si>
  <si>
    <t>2rA</t>
  </si>
  <si>
    <t>Javelin</t>
  </si>
  <si>
    <t>Kris</t>
  </si>
  <si>
    <t>Sword</t>
  </si>
  <si>
    <t>Dagger</t>
  </si>
  <si>
    <t>Knife</t>
  </si>
  <si>
    <t>Bonus</t>
  </si>
  <si>
    <t>Halberd</t>
  </si>
  <si>
    <t>Axe</t>
  </si>
  <si>
    <t>Armour Bonus</t>
  </si>
  <si>
    <t>Buckler</t>
  </si>
  <si>
    <t>Shield</t>
  </si>
  <si>
    <t>Leather Armour</t>
  </si>
  <si>
    <t>Life Potion</t>
  </si>
  <si>
    <t>Heal 2 wounds</t>
  </si>
  <si>
    <t>Final Score</t>
  </si>
  <si>
    <t>Reach Skill</t>
  </si>
  <si>
    <t>If used against Khosatral Khel his armour goes down to 1</t>
  </si>
  <si>
    <t>Name</t>
  </si>
  <si>
    <t>Cost</t>
  </si>
  <si>
    <t>Maximum cost</t>
  </si>
  <si>
    <t>Instant</t>
  </si>
  <si>
    <t>Area</t>
  </si>
  <si>
    <t>Score</t>
  </si>
  <si>
    <t>Teleportation</t>
  </si>
  <si>
    <t>Withering</t>
  </si>
  <si>
    <t>Energy Drain</t>
  </si>
  <si>
    <t>Bori's Rage</t>
  </si>
  <si>
    <t>Eel Skin</t>
  </si>
  <si>
    <t>Mitra's Healing</t>
  </si>
  <si>
    <t>Weight of Years</t>
  </si>
  <si>
    <t>Pass through Wall</t>
  </si>
  <si>
    <t>Stone Rain</t>
  </si>
  <si>
    <t>Psychic Strike</t>
  </si>
  <si>
    <t>Mental Torture</t>
  </si>
  <si>
    <t>Push Back</t>
  </si>
  <si>
    <t>Blaze</t>
  </si>
  <si>
    <t>Magical Dizziness</t>
  </si>
  <si>
    <t>Set's Bite</t>
  </si>
  <si>
    <t>Telekinesis</t>
  </si>
  <si>
    <t>Drying Earth</t>
  </si>
  <si>
    <t>Barrier of the Winds</t>
  </si>
  <si>
    <t>Life Transfer</t>
  </si>
  <si>
    <t>Bel's Caress</t>
  </si>
  <si>
    <t>Borne by th Wind</t>
  </si>
  <si>
    <t>Mystic Barrier</t>
  </si>
  <si>
    <t>Archer of Acheron</t>
  </si>
  <si>
    <t>Blessing of Ibis</t>
  </si>
  <si>
    <t>Inversion</t>
  </si>
  <si>
    <t>Gullah's Strength</t>
  </si>
  <si>
    <t>Gift of Life</t>
  </si>
  <si>
    <t>Set's Halo</t>
  </si>
  <si>
    <t>Bel's Hand</t>
  </si>
  <si>
    <t>Magic Block</t>
  </si>
  <si>
    <t>Deceleration</t>
  </si>
  <si>
    <t>Escape Route</t>
  </si>
  <si>
    <t>Eagle Eye</t>
  </si>
  <si>
    <t>Hand of Death</t>
  </si>
  <si>
    <t>Light as a Feather</t>
  </si>
  <si>
    <t>Leathal Cloud</t>
  </si>
  <si>
    <t>Shapechanger</t>
  </si>
  <si>
    <t>Ishtar's Gaze</t>
  </si>
  <si>
    <t>Fleet Runner</t>
  </si>
  <si>
    <t>Stone Skin</t>
  </si>
  <si>
    <t>Bad Luck</t>
  </si>
  <si>
    <t>Devine Charisma</t>
  </si>
  <si>
    <t>Pestilential Swarm</t>
  </si>
  <si>
    <t>Mind Control</t>
  </si>
  <si>
    <t>Putrescence</t>
  </si>
  <si>
    <t>Ymir's Rage</t>
  </si>
  <si>
    <t>Return of the Brave</t>
  </si>
  <si>
    <t>Yajur's Awakening</t>
  </si>
  <si>
    <t>Changing Destiny</t>
  </si>
  <si>
    <t>Dagon's Attack</t>
  </si>
  <si>
    <t>Kiss of Death</t>
  </si>
  <si>
    <t>Set's Illusion</t>
  </si>
  <si>
    <t>Set's Possession</t>
  </si>
  <si>
    <t>Mitra's Halo</t>
  </si>
  <si>
    <t>Recall</t>
  </si>
  <si>
    <t>Lightning Storm</t>
  </si>
  <si>
    <t>Trooper</t>
  </si>
  <si>
    <t>Companion</t>
  </si>
  <si>
    <t>Animal</t>
  </si>
  <si>
    <t>Crow</t>
  </si>
  <si>
    <t>Hyena</t>
  </si>
  <si>
    <t xml:space="preserve">Hyena, Enraged </t>
  </si>
  <si>
    <t>Movement +1</t>
  </si>
  <si>
    <t>Armbands of Bel</t>
  </si>
  <si>
    <t>Manipulation + 1ro</t>
  </si>
  <si>
    <t>Skill bonus +Counter Attack</t>
  </si>
  <si>
    <t>Skill Bonus +Wall Wrecker</t>
  </si>
  <si>
    <t>Skill Bonus +Untouchable</t>
  </si>
  <si>
    <t>Shield of Mitra</t>
  </si>
  <si>
    <t>Spear</t>
  </si>
  <si>
    <t>Blade, Aesir</t>
  </si>
  <si>
    <t>Claymore, Akbitana's</t>
  </si>
  <si>
    <t>Dagger, Assassin's</t>
  </si>
  <si>
    <t>Cuirass, Asshuri's</t>
  </si>
  <si>
    <t>Staff, Black</t>
  </si>
  <si>
    <t>Axe, Battle</t>
  </si>
  <si>
    <t>Hammer, Bori's</t>
  </si>
  <si>
    <t>Bow, Bossonian</t>
  </si>
  <si>
    <t>Sword, Conan's</t>
  </si>
  <si>
    <t>Orb, Explosive</t>
  </si>
  <si>
    <t>Sword, Khitan Short</t>
  </si>
  <si>
    <t xml:space="preserve">Sword, Khitan </t>
  </si>
  <si>
    <t>Boots, Kordava</t>
  </si>
  <si>
    <t>Mace, Mitra's</t>
  </si>
  <si>
    <t>Staff, Mitra's</t>
  </si>
  <si>
    <t>Spear, Ornamental</t>
  </si>
  <si>
    <t xml:space="preserve">Dagger, Parrying </t>
  </si>
  <si>
    <t>Sword, Phoenix</t>
  </si>
  <si>
    <t xml:space="preserve">Sabre, Pirate </t>
  </si>
  <si>
    <t xml:space="preserve">Dagger, Sacrifical </t>
  </si>
  <si>
    <t xml:space="preserve">Mail, Scale </t>
  </si>
  <si>
    <t>Mail, Chain</t>
  </si>
  <si>
    <t xml:space="preserve">Mantel, Shadow </t>
  </si>
  <si>
    <t xml:space="preserve">Bow, Shemite </t>
  </si>
  <si>
    <t xml:space="preserve">Sword, Short </t>
  </si>
  <si>
    <t>Sceptre, Stygian</t>
  </si>
  <si>
    <t xml:space="preserve">Knive, Throwing </t>
  </si>
  <si>
    <t xml:space="preserve">Mace, Tribal </t>
  </si>
  <si>
    <t xml:space="preserve">Shield, Tribal </t>
  </si>
  <si>
    <t xml:space="preserve">Sword, Turian </t>
  </si>
  <si>
    <t xml:space="preserve">Sword, Two-handed </t>
  </si>
  <si>
    <t xml:space="preserve">Knife, Yuetshi </t>
  </si>
  <si>
    <t xml:space="preserve">Bow, Zingaran </t>
  </si>
  <si>
    <t xml:space="preserve">Breastplate, Zingaran </t>
  </si>
  <si>
    <t>5</t>
  </si>
  <si>
    <t>10</t>
  </si>
  <si>
    <t>Area Attack</t>
  </si>
  <si>
    <t>Max Number</t>
  </si>
  <si>
    <t>Inate abilities and weaknesses</t>
  </si>
  <si>
    <t>Can be used to secure objectives</t>
  </si>
  <si>
    <t>Size</t>
  </si>
  <si>
    <t>Wolf, Zelata's</t>
  </si>
  <si>
    <t>Lion, Conan's</t>
  </si>
  <si>
    <t>Dog - Balthus' Slasher</t>
  </si>
  <si>
    <t>Undead</t>
  </si>
  <si>
    <t>Mount</t>
  </si>
  <si>
    <t>Witch Hunter Afari</t>
  </si>
  <si>
    <t>Witch Hunter Ageera</t>
  </si>
  <si>
    <t>Witch Hunter Ghayoor</t>
  </si>
  <si>
    <t>Witch Hunter Shafiah</t>
  </si>
  <si>
    <t>Witch Hunter Shubba</t>
  </si>
  <si>
    <t>Gains trooper rules with other Witch Hunter</t>
  </si>
  <si>
    <t>Afari the Witch Hunter</t>
  </si>
  <si>
    <t>Ageera the Witch Hunter</t>
  </si>
  <si>
    <t>Ghayoor the Witch Hunter</t>
  </si>
  <si>
    <t>Shafiah the Witch Hunter</t>
  </si>
  <si>
    <t>Shubba the Witch Hunter</t>
  </si>
  <si>
    <t>Does not stack with Set's Halo</t>
  </si>
  <si>
    <t>Does not stack with Mitra's Halo</t>
  </si>
  <si>
    <t>value of X total upgradable to 5 total unit values</t>
  </si>
  <si>
    <t>Encumberance</t>
  </si>
  <si>
    <t>Fey</t>
  </si>
  <si>
    <t>Hidden</t>
  </si>
  <si>
    <t>Gain trooper rules with his siblings</t>
  </si>
  <si>
    <t>Gains "Protected" &amp; trooper rules with her siblings</t>
  </si>
  <si>
    <t>Spend up to X gems for distance</t>
  </si>
  <si>
    <t>ally = friendly character</t>
  </si>
  <si>
    <t>character = unit</t>
  </si>
  <si>
    <t>friendly character</t>
  </si>
  <si>
    <t>enemy character</t>
  </si>
  <si>
    <t>Tears of Dagon</t>
  </si>
  <si>
    <t>Area = piece of terrain or area size</t>
  </si>
  <si>
    <t>characters in surrounding area</t>
  </si>
  <si>
    <t>character = enemy</t>
  </si>
  <si>
    <t>X marks the number of gems/1o</t>
  </si>
  <si>
    <t>hero = enemy hero</t>
  </si>
  <si>
    <t>value of X marks distance</t>
  </si>
  <si>
    <t>Underground shortcut only</t>
  </si>
  <si>
    <t>hero = enemy and ally hero</t>
  </si>
  <si>
    <t>rebuilding spell</t>
  </si>
  <si>
    <t>special considerations</t>
  </si>
  <si>
    <t>Revised spell description</t>
  </si>
  <si>
    <t>Damage</t>
  </si>
  <si>
    <t>Choose an enemy hero in a surrounding area to- and in the caster's line of sight. Move enemy activation gem from ready to spent and the reverse for ally activation gems.</t>
  </si>
  <si>
    <t>4</t>
  </si>
  <si>
    <t>3</t>
  </si>
  <si>
    <t>2</t>
  </si>
  <si>
    <t>12</t>
  </si>
  <si>
    <t>6</t>
  </si>
  <si>
    <t>7</t>
  </si>
  <si>
    <t>8</t>
  </si>
  <si>
    <t>9</t>
  </si>
  <si>
    <t>11</t>
  </si>
  <si>
    <t>1</t>
  </si>
  <si>
    <t xml:space="preserve">Skills </t>
  </si>
  <si>
    <t>Category</t>
  </si>
  <si>
    <t>Hidden (invisible)</t>
  </si>
  <si>
    <t>Leader (Belit's guards)</t>
  </si>
  <si>
    <t>Leader (Hoplites)</t>
  </si>
  <si>
    <t>Leader (Bosonian - Guards &amp; Archers; Crossbowmen)</t>
  </si>
  <si>
    <t>Leader (Spartans)</t>
  </si>
  <si>
    <t>Leader (Pict - Hunters/Archers/Warriors)</t>
  </si>
  <si>
    <t>Leader (Black Dragons)</t>
  </si>
  <si>
    <t>Can be deployed in any forest or building terrain</t>
  </si>
  <si>
    <t>Can be deployed on any hill terrain</t>
  </si>
  <si>
    <t>Can be deployed in any forest terrain</t>
  </si>
  <si>
    <t>Immune to fire &amp; lightning</t>
  </si>
  <si>
    <t>Reinforcement area for any scorpion minions; Leader (Scopions)</t>
  </si>
  <si>
    <t>Suggested Health</t>
  </si>
  <si>
    <t>Dead Hydra replaced by swarm of 5 Corinthian Skeletons; Aquatic</t>
  </si>
  <si>
    <t>Inate Spell casting ability: Dagon's Attack (free); Aquatic</t>
  </si>
  <si>
    <t>Has Spell: Dagon's Attack (free); Aquatic</t>
  </si>
  <si>
    <t>It dwells below; Aquatic</t>
  </si>
  <si>
    <t>Aquatic</t>
  </si>
  <si>
    <t>Can be deployed in any water terrain; Aquatic</t>
  </si>
  <si>
    <t>This character can move into water areas.
Moving out of a water area costs 1 extra movement point.</t>
  </si>
  <si>
    <t>This character can spend 2 movement points to roll [Red]. 
If the die shows symbols equal to or higher than the number on an adjacent leap area, place this model in an area adjacent to that area. 
Leaping is not affected by hindering.</t>
  </si>
  <si>
    <t>This skill’s effect is defined by the scenario.</t>
  </si>
  <si>
    <t>This character can spend 2 movement points to move across a wall or wooden door from 1 area to an adjacent area and place an opening token on that obstacle. 
Treat an opening token as a border that does not block line of sight.</t>
  </si>
  <si>
    <t>When this character kills an enemy character with a 2-handed Melee Attack, another enemy character in the same area suffers the excess damage from the attack (if that character is killed, repeat this process).</t>
  </si>
  <si>
    <t>This hero can move 1 gem from their Reserve zone to their Fatigue zone to activate an ally. Activated allies move and attack like units. Each ally can be activated only once per turn.</t>
  </si>
  <si>
    <t>Friendly characters in this character’s area can reroll 1 extra die for each of their actions.</t>
  </si>
  <si>
    <t>When this character dies, before the model is removed from the board, the character may perform a free unarmed Melee Attack, rolling [3 x Red] instead of their normal dice.</t>
  </si>
  <si>
    <t>This character’s die rolls are not affected by hindering.</t>
  </si>
  <si>
    <t>This character can have and cast spells.</t>
  </si>
  <si>
    <t>This character can move as if there were no enemy characters in the character’s area.</t>
  </si>
  <si>
    <t>When this character defends against a Ranged Attack, their armor value is increased by 1 for that defense.</t>
  </si>
  <si>
    <t>This character rolls an extra [Red] when picking a lock.</t>
  </si>
  <si>
    <t>When a character attacks this character with a Melee Attack, after the attack is resolved, this character may immediately attack that character with a free unarmed Melee Attack, rolling [Red] instead of their normal dice.</t>
  </si>
  <si>
    <t>When this character performs a Melee Attack, the character can choose 2 of their 1-handed weapon cards to attack with.</t>
  </si>
  <si>
    <t>When this character performs a Melee Attack, the defender’s armor value is reduced by 1 for that attack.</t>
  </si>
  <si>
    <t>Moving costs this character 1 fewer movement point if the movement is affected by hindering.</t>
  </si>
  <si>
    <t>This character’s Ranged Attacks are not affected by hindering and ignore Protected.</t>
  </si>
  <si>
    <t>When this character performs a Ranged Attack, the defender’s armor value is reduced by 1 for that attack.</t>
  </si>
  <si>
    <t>When a friendly character in this character’s area defends, this character can parry instead of that character’s Guard action, adding the symbols shown on the dice to the character’s defense power.</t>
  </si>
  <si>
    <t>When a friendly character in this character’s area is attacked, before dice are rolled, this character may choose to be attacked instead. This character cannot Guard for that defense.</t>
  </si>
  <si>
    <t>Enemy characters in this character’s area cannot reroll dice.</t>
  </si>
  <si>
    <t>This character can be attacked only with area attacks if there is a friendly character without Protected in their area.</t>
  </si>
  <si>
    <t>This skills’ effect is defined by the scenario.</t>
  </si>
  <si>
    <t>This character can attack a characters in an adjacent area with a Melee Attack if there is obstacle (wall, door, bar, flap, etc) between the characters' areas.</t>
  </si>
  <si>
    <t>When a character's attack power is determined, if any die shows 2 or more symbols, move the attacker's and defender's models together so their bases touch. As long as they remain in the same area, the defender treats the attacker as through the attacker had blocking.</t>
  </si>
  <si>
    <t>Enemy characters without evasive cannot move out of this character's area.</t>
  </si>
  <si>
    <t>This character can spend 2 movement points to move from 1 area adjacent to a leap area to another area to the leap area. This chanacter can spend 1 movmement point across an obstacle.</t>
  </si>
  <si>
    <t>Instead of their mormal attack, this character can perform a Ranged Attack, rolling [3 Orange] instead of their normal dice. If the attack power is higher than the defense power, the devfender places a web token on their model and suffers no damage. A character with a web token cannot move, but can spend 4 movement points to discard the token.</t>
  </si>
  <si>
    <t>A hero cannot attack this character unles this character has attacked that hero.</t>
  </si>
  <si>
    <t>The exertion limit of Melee Attack, Ranged Attack, Move and Maipulation actions of enemy character's in this area is 2.</t>
  </si>
  <si>
    <t>Board Game Description</t>
  </si>
  <si>
    <t>When this character dies, before the model is removed from the board, the character may perform a free unarmed Melee Attack, rolling [3 x Red] instead of their normal dice against one enemy character in their area.</t>
  </si>
  <si>
    <t>When this character kills an enemy character with a 2-handed Melee Attack, another engaged enemy character suffers the excess damage from the attack (if that character is killed, repeat this process).</t>
  </si>
  <si>
    <t>Skirmish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</si>
</sst>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name val="Arial"/>
    </font>
    <font>
      <b/>
      <sz val="10"/>
      <name val="Arial"/>
      <family val="2"/>
    </font>
    <font>
      <sz val="10"/>
      <name val="Arial"/>
      <family val="2"/>
    </font>
    <font>
      <sz val="10"/>
      <color theme="0"/>
      <name val="Arial"/>
      <family val="2"/>
    </font>
    <font>
      <b/>
      <sz val="10"/>
      <color theme="0"/>
      <name val="Arial"/>
      <family val="2"/>
    </font>
    <font>
      <sz val="10"/>
      <color theme="0" tint="-0.14999847407452621"/>
      <name val="Arial"/>
      <family val="2"/>
    </font>
    <font>
      <b/>
      <sz val="8"/>
      <color theme="0"/>
      <name val="Arial"/>
      <family val="2"/>
    </font>
    <font>
      <sz val="8"/>
      <color theme="0"/>
      <name val="Arial"/>
      <family val="2"/>
    </font>
    <font>
      <sz val="10"/>
      <color rgb="FFC00000"/>
      <name val="Arial"/>
      <family val="2"/>
    </font>
    <font>
      <sz val="10"/>
      <color theme="9" tint="-0.249977111117893"/>
      <name val="Arial"/>
      <family val="2"/>
    </font>
    <font>
      <sz val="10"/>
      <color theme="7" tint="-0.249977111117893"/>
      <name val="Arial"/>
      <family val="2"/>
    </font>
    <font>
      <sz val="10"/>
      <color rgb="FF7030A0"/>
      <name val="Arial"/>
      <family val="2"/>
    </font>
    <font>
      <sz val="10"/>
      <color theme="4" tint="-0.249977111117893"/>
      <name val="Arial"/>
      <family val="2"/>
    </font>
    <font>
      <b/>
      <sz val="10"/>
      <color rgb="FFFF0000"/>
      <name val="Arial"/>
      <family val="2"/>
    </font>
  </fonts>
  <fills count="3">
    <fill>
      <patternFill patternType="none"/>
    </fill>
    <fill>
      <patternFill patternType="gray125"/>
    </fill>
    <fill>
      <patternFill patternType="solid">
        <fgColor theme="0" tint="-0.14999847407452621"/>
        <bgColor indexed="64"/>
      </patternFill>
    </fill>
  </fills>
  <borders count="1">
    <border>
      <left/>
      <right/>
      <top/>
      <bottom/>
      <diagonal/>
    </border>
  </borders>
  <cellStyleXfs count="1">
    <xf numFmtId="0" fontId="0" fillId="0" borderId="0"/>
  </cellStyleXfs>
  <cellXfs count="63">
    <xf numFmtId="0" fontId="0" fillId="0" borderId="0" xfId="0"/>
    <xf numFmtId="0" fontId="2" fillId="0" borderId="0" xfId="0" applyFont="1"/>
    <xf numFmtId="0" fontId="0" fillId="0" borderId="0" xfId="0" applyAlignment="1">
      <alignment horizontal="center"/>
    </xf>
    <xf numFmtId="0" fontId="0" fillId="0" borderId="0" xfId="0" quotePrefix="1" applyAlignment="1">
      <alignment horizontal="center"/>
    </xf>
    <xf numFmtId="0" fontId="2" fillId="0" borderId="0" xfId="0" applyFont="1" applyAlignment="1">
      <alignment horizontal="center"/>
    </xf>
    <xf numFmtId="0" fontId="2" fillId="0" borderId="0" xfId="0" quotePrefix="1" applyFont="1" applyAlignment="1">
      <alignment horizontal="center"/>
    </xf>
    <xf numFmtId="0" fontId="0" fillId="0" borderId="0" xfId="0" applyBorder="1" applyAlignment="1">
      <alignment horizontal="center"/>
    </xf>
    <xf numFmtId="0" fontId="2" fillId="0" borderId="0" xfId="0" quotePrefix="1" applyFont="1" applyAlignment="1">
      <alignment horizontal="left"/>
    </xf>
    <xf numFmtId="0" fontId="2" fillId="0" borderId="0" xfId="0" applyFont="1" applyAlignment="1">
      <alignment horizontal="left"/>
    </xf>
    <xf numFmtId="1" fontId="0" fillId="0" borderId="0" xfId="0" applyNumberFormat="1" applyAlignment="1">
      <alignment horizontal="center"/>
    </xf>
    <xf numFmtId="0" fontId="3" fillId="0" borderId="0" xfId="0" applyFont="1" applyAlignment="1">
      <alignment horizontal="center"/>
    </xf>
    <xf numFmtId="0" fontId="3" fillId="0" borderId="0" xfId="0" quotePrefix="1" applyFont="1" applyAlignment="1">
      <alignment horizontal="center"/>
    </xf>
    <xf numFmtId="1" fontId="3" fillId="0" borderId="0" xfId="0" quotePrefix="1" applyNumberFormat="1" applyFont="1" applyAlignment="1">
      <alignment horizontal="center"/>
    </xf>
    <xf numFmtId="1" fontId="3" fillId="0" borderId="0" xfId="0" applyNumberFormat="1" applyFont="1" applyAlignment="1">
      <alignment horizontal="center"/>
    </xf>
    <xf numFmtId="0" fontId="2" fillId="0" borderId="0" xfId="0" applyFont="1" applyAlignment="1">
      <alignment horizontal="center" vertical="top"/>
    </xf>
    <xf numFmtId="0" fontId="0" fillId="0" borderId="0" xfId="0" applyAlignment="1">
      <alignment horizontal="center" vertical="top"/>
    </xf>
    <xf numFmtId="1" fontId="0" fillId="0" borderId="0" xfId="0" applyNumberFormat="1" applyAlignment="1">
      <alignment horizontal="center" vertical="top"/>
    </xf>
    <xf numFmtId="0" fontId="0" fillId="0" borderId="0" xfId="0" applyAlignment="1">
      <alignment horizontal="left" vertical="top"/>
    </xf>
    <xf numFmtId="0" fontId="2" fillId="0" borderId="0" xfId="0" applyFont="1" applyAlignment="1">
      <alignment horizontal="left" vertical="top"/>
    </xf>
    <xf numFmtId="0" fontId="0" fillId="0" borderId="0" xfId="0"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textRotation="85" wrapText="1"/>
    </xf>
    <xf numFmtId="0" fontId="2" fillId="0" borderId="0" xfId="0" applyFont="1" applyAlignment="1">
      <alignment horizontal="center" vertical="center"/>
    </xf>
    <xf numFmtId="0" fontId="6" fillId="0" borderId="0" xfId="0" applyFont="1" applyAlignment="1">
      <alignment horizontal="center" vertical="center" wrapText="1"/>
    </xf>
    <xf numFmtId="0" fontId="7" fillId="0" borderId="0" xfId="0" applyFont="1" applyAlignment="1">
      <alignment horizontal="center" vertical="top"/>
    </xf>
    <xf numFmtId="0" fontId="0" fillId="0" borderId="0" xfId="0" applyBorder="1" applyAlignment="1">
      <alignment horizontal="left" vertical="top"/>
    </xf>
    <xf numFmtId="1" fontId="0" fillId="0" borderId="0" xfId="0" applyNumberFormat="1" applyAlignment="1">
      <alignment horizontal="center" vertical="center"/>
    </xf>
    <xf numFmtId="0" fontId="1" fillId="0" borderId="0" xfId="0" applyFont="1" applyAlignment="1">
      <alignment horizontal="left" vertical="top" wrapText="1"/>
    </xf>
    <xf numFmtId="49" fontId="2" fillId="0" borderId="0" xfId="0" quotePrefix="1" applyNumberFormat="1" applyFont="1" applyAlignment="1">
      <alignment horizontal="center" vertical="top"/>
    </xf>
    <xf numFmtId="49" fontId="0" fillId="0" borderId="0" xfId="0" applyNumberFormat="1" applyAlignment="1">
      <alignment horizontal="center" vertical="top"/>
    </xf>
    <xf numFmtId="0" fontId="3" fillId="0" borderId="0" xfId="0" applyFont="1" applyFill="1"/>
    <xf numFmtId="0" fontId="10" fillId="0" borderId="0" xfId="0" applyFont="1" applyAlignment="1">
      <alignment horizontal="center"/>
    </xf>
    <xf numFmtId="0" fontId="8" fillId="2" borderId="0" xfId="0" applyFont="1" applyFill="1" applyAlignment="1">
      <alignment horizontal="center"/>
    </xf>
    <xf numFmtId="0" fontId="8" fillId="0" borderId="0" xfId="0" applyFont="1" applyAlignment="1">
      <alignment horizontal="center"/>
    </xf>
    <xf numFmtId="0" fontId="9" fillId="2" borderId="0" xfId="0" applyFont="1" applyFill="1" applyAlignment="1">
      <alignment horizontal="center"/>
    </xf>
    <xf numFmtId="0" fontId="12" fillId="0" borderId="0" xfId="0" applyFont="1" applyAlignment="1">
      <alignment horizontal="center"/>
    </xf>
    <xf numFmtId="0" fontId="9" fillId="0" borderId="0" xfId="0" applyFont="1" applyAlignment="1">
      <alignment horizontal="center"/>
    </xf>
    <xf numFmtId="0" fontId="10" fillId="2" borderId="0" xfId="0" applyFont="1" applyFill="1" applyAlignment="1">
      <alignment horizontal="center"/>
    </xf>
    <xf numFmtId="0" fontId="11" fillId="2" borderId="0" xfId="0" applyFont="1" applyFill="1" applyAlignment="1">
      <alignment horizontal="center"/>
    </xf>
    <xf numFmtId="0" fontId="5" fillId="2" borderId="0" xfId="0" applyFont="1" applyFill="1" applyAlignment="1">
      <alignment horizontal="center"/>
    </xf>
    <xf numFmtId="0" fontId="1" fillId="0" borderId="0" xfId="0" applyFont="1" applyFill="1" applyAlignment="1">
      <alignment horizontal="left" wrapText="1"/>
    </xf>
    <xf numFmtId="0" fontId="1" fillId="0" borderId="0" xfId="0" applyFont="1" applyFill="1" applyAlignment="1">
      <alignment horizontal="left" textRotation="75" wrapText="1"/>
    </xf>
    <xf numFmtId="1" fontId="1" fillId="0" borderId="0" xfId="0" applyNumberFormat="1" applyFont="1" applyFill="1" applyAlignment="1">
      <alignment horizontal="left" textRotation="75" wrapText="1"/>
    </xf>
    <xf numFmtId="0" fontId="10" fillId="0" borderId="0" xfId="0" applyFont="1" applyFill="1" applyAlignment="1">
      <alignment horizontal="left" textRotation="65"/>
    </xf>
    <xf numFmtId="0" fontId="8" fillId="0" borderId="0" xfId="0" applyFont="1" applyFill="1" applyAlignment="1">
      <alignment horizontal="left" textRotation="65"/>
    </xf>
    <xf numFmtId="0" fontId="9" fillId="0" borderId="0" xfId="0" applyFont="1" applyFill="1" applyAlignment="1">
      <alignment horizontal="left" textRotation="65"/>
    </xf>
    <xf numFmtId="0" fontId="12" fillId="0" borderId="0" xfId="0" applyFont="1" applyFill="1" applyAlignment="1">
      <alignment horizontal="left" textRotation="65"/>
    </xf>
    <xf numFmtId="0" fontId="11" fillId="0" borderId="0" xfId="0" applyFont="1" applyFill="1" applyAlignment="1">
      <alignment horizontal="left" textRotation="65"/>
    </xf>
    <xf numFmtId="0" fontId="5" fillId="0" borderId="0" xfId="0" applyFont="1" applyFill="1" applyAlignment="1">
      <alignment horizontal="left" textRotation="65"/>
    </xf>
    <xf numFmtId="0" fontId="3" fillId="0" borderId="0" xfId="0" applyFont="1" applyFill="1" applyAlignment="1">
      <alignment horizontal="left" textRotation="65"/>
    </xf>
    <xf numFmtId="0" fontId="4" fillId="0" borderId="0" xfId="0" applyFont="1" applyFill="1" applyAlignment="1">
      <alignment horizontal="left" wrapText="1"/>
    </xf>
    <xf numFmtId="1" fontId="4" fillId="0" borderId="0" xfId="0" applyNumberFormat="1" applyFont="1" applyFill="1" applyAlignment="1">
      <alignment horizontal="left" wrapText="1"/>
    </xf>
    <xf numFmtId="0" fontId="0" fillId="0" borderId="0" xfId="0" applyFill="1" applyAlignment="1">
      <alignment horizontal="left" wrapText="1"/>
    </xf>
    <xf numFmtId="49" fontId="1" fillId="0" borderId="0" xfId="0" applyNumberFormat="1" applyFont="1" applyFill="1" applyAlignment="1">
      <alignment horizontal="left" textRotation="75" wrapText="1"/>
    </xf>
    <xf numFmtId="0" fontId="2" fillId="0" borderId="0" xfId="0" applyFont="1" applyAlignment="1">
      <alignment horizontal="left" vertical="top" wrapText="1"/>
    </xf>
    <xf numFmtId="0" fontId="0" fillId="0" borderId="0" xfId="0" applyAlignment="1">
      <alignment horizontal="left" vertical="top" wrapText="1"/>
    </xf>
    <xf numFmtId="0" fontId="8" fillId="0" borderId="0" xfId="0" applyFont="1" applyFill="1" applyAlignment="1">
      <alignment horizontal="left" vertical="top" wrapText="1"/>
    </xf>
    <xf numFmtId="0" fontId="10" fillId="0" borderId="0" xfId="0" applyFont="1" applyFill="1" applyAlignment="1">
      <alignment horizontal="left" vertical="top" wrapText="1"/>
    </xf>
    <xf numFmtId="0" fontId="9" fillId="0" borderId="0" xfId="0" applyFont="1" applyFill="1" applyAlignment="1">
      <alignment horizontal="left" vertical="top" wrapText="1"/>
    </xf>
    <xf numFmtId="0" fontId="12" fillId="0" borderId="0" xfId="0" applyFont="1" applyFill="1" applyAlignment="1">
      <alignment horizontal="left" vertical="top" wrapText="1"/>
    </xf>
    <xf numFmtId="0" fontId="11" fillId="0" borderId="0" xfId="0" applyFont="1" applyFill="1" applyAlignment="1">
      <alignment horizontal="left" vertical="top" wrapText="1"/>
    </xf>
    <xf numFmtId="1" fontId="13" fillId="0" borderId="0" xfId="0" applyNumberFormat="1" applyFont="1" applyFill="1" applyAlignment="1">
      <alignment horizontal="left" textRotation="75" wrapText="1"/>
    </xf>
    <xf numFmtId="1" fontId="13" fillId="0" borderId="0" xfId="0" applyNumberFormat="1"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154"/>
  <sheetViews>
    <sheetView zoomScale="90" zoomScaleNormal="90" workbookViewId="0">
      <pane xSplit="1" ySplit="1" topLeftCell="B2" activePane="bottomRight" state="frozen"/>
      <selection pane="topRight" activeCell="B1" sqref="B1"/>
      <selection pane="bottomLeft" activeCell="A2" sqref="A2"/>
      <selection pane="bottomRight" activeCell="F47" sqref="F47"/>
    </sheetView>
  </sheetViews>
  <sheetFormatPr defaultRowHeight="12.75" x14ac:dyDescent="0.2"/>
  <cols>
    <col min="1" max="1" width="44.28515625" customWidth="1"/>
    <col min="2" max="2" width="7.140625" style="29" customWidth="1"/>
    <col min="3" max="4" width="7.140625" style="2" customWidth="1"/>
    <col min="5" max="6" width="4.28515625" style="2" customWidth="1"/>
    <col min="7" max="7" width="7.140625" style="9" customWidth="1"/>
    <col min="8" max="8" width="10" customWidth="1"/>
    <col min="9" max="9" width="4.28515625" style="2" customWidth="1"/>
    <col min="10" max="10" width="4.28515625" style="9" customWidth="1"/>
    <col min="11" max="12" width="4.28515625" style="2" customWidth="1"/>
    <col min="13" max="13" width="71.42578125" style="17" customWidth="1"/>
    <col min="14" max="14" width="3.140625" style="31" customWidth="1"/>
    <col min="15" max="15" width="3.140625" style="32" customWidth="1"/>
    <col min="16" max="16" width="3.140625" style="33" customWidth="1"/>
    <col min="17" max="17" width="3.140625" style="34" customWidth="1"/>
    <col min="18" max="18" width="3.140625" style="35" customWidth="1"/>
    <col min="19" max="19" width="3.140625" style="32" customWidth="1"/>
    <col min="20" max="20" width="3.140625" style="36" customWidth="1"/>
    <col min="21" max="21" width="3.140625" style="37" customWidth="1"/>
    <col min="22" max="22" width="3.140625" style="33" customWidth="1"/>
    <col min="23" max="23" width="3.140625" style="32" customWidth="1"/>
    <col min="24" max="24" width="3.140625" style="33" customWidth="1"/>
    <col min="25" max="25" width="3.140625" style="34" customWidth="1"/>
    <col min="26" max="26" width="3.140625" style="31" customWidth="1"/>
    <col min="27" max="27" width="3.140625" style="34" customWidth="1"/>
    <col min="28" max="28" width="3.140625" style="36" customWidth="1"/>
    <col min="29" max="29" width="3.140625" style="37" customWidth="1"/>
    <col min="30" max="30" width="3.140625" style="36" customWidth="1"/>
    <col min="31" max="31" width="3.140625" style="37" customWidth="1"/>
    <col min="32" max="32" width="3.140625" style="31" customWidth="1"/>
    <col min="33" max="33" width="3.140625" style="34" customWidth="1"/>
    <col min="34" max="34" width="3.140625" style="31" customWidth="1"/>
    <col min="35" max="35" width="3.140625" style="37" customWidth="1"/>
    <col min="36" max="36" width="3.140625" style="33" customWidth="1"/>
    <col min="37" max="37" width="3.140625" style="32" customWidth="1"/>
    <col min="38" max="38" width="3.140625" style="35" customWidth="1"/>
    <col min="39" max="39" width="3.140625" style="32" customWidth="1"/>
    <col min="40" max="40" width="3.140625" style="35" customWidth="1"/>
    <col min="41" max="41" width="3.140625" style="38" customWidth="1"/>
    <col min="42" max="42" width="3.140625" style="31" customWidth="1"/>
    <col min="43" max="43" width="3.140625" style="34" customWidth="1"/>
    <col min="44" max="44" width="3.140625" style="35" customWidth="1"/>
    <col min="45" max="45" width="3.140625" style="34" customWidth="1"/>
    <col min="46" max="46" width="3.140625" style="36" customWidth="1"/>
    <col min="47" max="47" width="2.85546875" style="39" customWidth="1"/>
    <col min="48" max="48" width="2.85546875" style="30" customWidth="1"/>
    <col min="49" max="49" width="2.85546875" style="10" customWidth="1"/>
    <col min="50" max="51" width="2.85546875" style="13" customWidth="1"/>
    <col min="52" max="52" width="2.85546875" style="10" customWidth="1"/>
    <col min="53" max="53" width="21.42578125" customWidth="1"/>
    <col min="54" max="54" width="19.42578125" customWidth="1"/>
    <col min="55" max="55" width="13.85546875" customWidth="1"/>
    <col min="56" max="56" width="12.140625" customWidth="1"/>
  </cols>
  <sheetData>
    <row r="1" spans="1:56" s="52" customFormat="1" ht="86.25" x14ac:dyDescent="0.2">
      <c r="A1" s="40" t="s">
        <v>151</v>
      </c>
      <c r="B1" s="53" t="s">
        <v>477</v>
      </c>
      <c r="C1" s="41" t="s">
        <v>256</v>
      </c>
      <c r="D1" s="41" t="s">
        <v>257</v>
      </c>
      <c r="E1" s="41" t="s">
        <v>258</v>
      </c>
      <c r="F1" s="41" t="s">
        <v>259</v>
      </c>
      <c r="G1" s="61" t="s">
        <v>118</v>
      </c>
      <c r="H1" s="40" t="s">
        <v>3</v>
      </c>
      <c r="I1" s="41" t="s">
        <v>409</v>
      </c>
      <c r="J1" s="42" t="s">
        <v>429</v>
      </c>
      <c r="K1" s="41" t="s">
        <v>260</v>
      </c>
      <c r="L1" s="41" t="s">
        <v>406</v>
      </c>
      <c r="M1" s="40" t="s">
        <v>407</v>
      </c>
      <c r="N1" s="43" t="s">
        <v>249</v>
      </c>
      <c r="O1" s="44" t="s">
        <v>245</v>
      </c>
      <c r="P1" s="44" t="s">
        <v>246</v>
      </c>
      <c r="Q1" s="45" t="s">
        <v>247</v>
      </c>
      <c r="R1" s="46" t="s">
        <v>252</v>
      </c>
      <c r="S1" s="44" t="s">
        <v>171</v>
      </c>
      <c r="T1" s="45" t="s">
        <v>253</v>
      </c>
      <c r="U1" s="43" t="s">
        <v>185</v>
      </c>
      <c r="V1" s="44" t="s">
        <v>153</v>
      </c>
      <c r="W1" s="44" t="s">
        <v>173</v>
      </c>
      <c r="X1" s="44" t="s">
        <v>141</v>
      </c>
      <c r="Y1" s="45" t="s">
        <v>137</v>
      </c>
      <c r="Z1" s="43" t="s">
        <v>161</v>
      </c>
      <c r="AA1" s="45" t="s">
        <v>187</v>
      </c>
      <c r="AB1" s="45" t="s">
        <v>119</v>
      </c>
      <c r="AC1" s="43" t="s">
        <v>168</v>
      </c>
      <c r="AD1" s="45" t="s">
        <v>197</v>
      </c>
      <c r="AE1" s="43" t="s">
        <v>120</v>
      </c>
      <c r="AF1" s="43" t="s">
        <v>250</v>
      </c>
      <c r="AG1" s="45" t="s">
        <v>254</v>
      </c>
      <c r="AH1" s="43" t="s">
        <v>251</v>
      </c>
      <c r="AI1" s="43" t="s">
        <v>116</v>
      </c>
      <c r="AJ1" s="44" t="s">
        <v>142</v>
      </c>
      <c r="AK1" s="44" t="s">
        <v>149</v>
      </c>
      <c r="AL1" s="46" t="s">
        <v>182</v>
      </c>
      <c r="AM1" s="44" t="s">
        <v>159</v>
      </c>
      <c r="AN1" s="46" t="s">
        <v>131</v>
      </c>
      <c r="AO1" s="47" t="s">
        <v>162</v>
      </c>
      <c r="AP1" s="43" t="s">
        <v>180</v>
      </c>
      <c r="AQ1" s="45" t="s">
        <v>248</v>
      </c>
      <c r="AR1" s="46" t="s">
        <v>110</v>
      </c>
      <c r="AS1" s="45" t="s">
        <v>165</v>
      </c>
      <c r="AT1" s="45" t="s">
        <v>129</v>
      </c>
      <c r="AU1" s="48"/>
      <c r="AV1" s="49"/>
      <c r="AW1" s="50"/>
      <c r="AX1" s="51"/>
      <c r="AY1" s="51"/>
      <c r="AZ1" s="50"/>
      <c r="BA1" s="40" t="s">
        <v>150</v>
      </c>
      <c r="BB1" s="40" t="s">
        <v>1</v>
      </c>
      <c r="BC1" s="40" t="s">
        <v>2</v>
      </c>
      <c r="BD1" s="40" t="s">
        <v>4</v>
      </c>
    </row>
    <row r="2" spans="1:56" x14ac:dyDescent="0.2">
      <c r="A2" s="1" t="s">
        <v>169</v>
      </c>
      <c r="B2" s="28" t="s">
        <v>456</v>
      </c>
      <c r="C2" s="4" t="s">
        <v>170</v>
      </c>
      <c r="D2" s="4"/>
      <c r="E2" s="2">
        <v>9</v>
      </c>
      <c r="F2" s="2">
        <v>2</v>
      </c>
      <c r="G2" s="9">
        <f>((2*B2+AX2+AY2+AZ2+2*AU2)/6)+AV2</f>
        <v>22.00333333333333</v>
      </c>
      <c r="H2" s="1" t="s">
        <v>174</v>
      </c>
      <c r="I2" s="5">
        <v>4</v>
      </c>
      <c r="J2" s="9">
        <f>(B2+AX2/3+(AY2+1)+4*I2)/((F2+3))</f>
        <v>15.668000000000001</v>
      </c>
      <c r="K2" s="5" t="s">
        <v>112</v>
      </c>
      <c r="L2" s="2">
        <v>1</v>
      </c>
      <c r="S2" s="32">
        <v>1</v>
      </c>
      <c r="Y2" s="34">
        <v>1</v>
      </c>
      <c r="AU2" s="39">
        <f>N2+6*O2+10*P2+10*Q2+4*R2+6*S2+4*T2+4*U2+6*V2+8*W2+6*X2+8*Y2+8*Z2+4*AA2+10*AB2+10*AC2+6*AD2+6*AE2+8*AF2+4*AG2+4*AH2+8*AI2+8*AJ2+8*AK2+6*AL2+10*AM2+6*AN2+4*AO2+8*AP2+4*AQ2+6*AR2+6*AS2+10*AT2</f>
        <v>14</v>
      </c>
      <c r="AW2" s="10">
        <v>6.67</v>
      </c>
      <c r="AX2" s="12">
        <f>AW2*6</f>
        <v>40.019999999999996</v>
      </c>
      <c r="AY2" s="13">
        <f>E2*4</f>
        <v>36</v>
      </c>
      <c r="AZ2" s="10">
        <f>F2*2</f>
        <v>4</v>
      </c>
      <c r="BA2" s="1" t="s">
        <v>169</v>
      </c>
      <c r="BB2" s="1" t="s">
        <v>176</v>
      </c>
      <c r="BC2" s="1" t="s">
        <v>177</v>
      </c>
    </row>
    <row r="3" spans="1:56" x14ac:dyDescent="0.2">
      <c r="A3" t="s">
        <v>63</v>
      </c>
      <c r="B3" s="28" t="s">
        <v>456</v>
      </c>
      <c r="C3" s="4" t="s">
        <v>194</v>
      </c>
      <c r="D3" s="4"/>
      <c r="E3" s="2">
        <v>8</v>
      </c>
      <c r="F3" s="2">
        <v>0</v>
      </c>
      <c r="G3" s="9">
        <f>((2*B3+AX3+AY3+AZ3+2*AU3)/6)+AV3</f>
        <v>22</v>
      </c>
      <c r="H3" s="1" t="s">
        <v>174</v>
      </c>
      <c r="I3" s="5">
        <v>4</v>
      </c>
      <c r="J3" s="9">
        <f>(B3+AX3/3+(AY3+1)+4*I3)/((F3+3))</f>
        <v>25.666666666666668</v>
      </c>
      <c r="K3" s="5" t="s">
        <v>112</v>
      </c>
      <c r="L3" s="2">
        <v>1</v>
      </c>
      <c r="M3" s="18" t="s">
        <v>480</v>
      </c>
      <c r="AC3" s="37">
        <v>1</v>
      </c>
      <c r="AO3" s="38">
        <v>1</v>
      </c>
      <c r="AU3" s="39">
        <f>N3+6*O3+10*P3+10*Q3+4*R3+6*S3+4*T3+4*U3+6*V3+8*W3+6*X3+8*Y3+8*Z3+4*AA3+10*AB3+10*AC3+6*AD3+6*AE3+8*AF3+4*AG3+4*AH3+8*AI3+8*AJ3+8*AK3+6*AL3+10*AM3+6*AN3+4*AO3+8*AP3+4*AQ3+6*AR3+6*AS3+10*AT3</f>
        <v>14</v>
      </c>
      <c r="AW3" s="10">
        <v>8</v>
      </c>
      <c r="AX3" s="12">
        <f>AW3*6</f>
        <v>48</v>
      </c>
      <c r="AY3" s="13">
        <f>E3*4</f>
        <v>32</v>
      </c>
      <c r="AZ3" s="10">
        <f>F3*2</f>
        <v>0</v>
      </c>
      <c r="BA3" t="s">
        <v>63</v>
      </c>
      <c r="BB3" t="s">
        <v>32</v>
      </c>
      <c r="BC3" t="s">
        <v>6</v>
      </c>
      <c r="BD3" t="s">
        <v>44</v>
      </c>
    </row>
    <row r="4" spans="1:56" x14ac:dyDescent="0.2">
      <c r="A4" t="s">
        <v>96</v>
      </c>
      <c r="B4" s="28" t="s">
        <v>461</v>
      </c>
      <c r="C4" s="4" t="s">
        <v>194</v>
      </c>
      <c r="D4" s="4"/>
      <c r="E4" s="2">
        <v>5</v>
      </c>
      <c r="F4" s="4">
        <v>3</v>
      </c>
      <c r="G4" s="9">
        <f>((2*B4+AX4+AY4+AZ4+2*AU4)/6)+AV4</f>
        <v>21.333333333333332</v>
      </c>
      <c r="H4" t="s">
        <v>26</v>
      </c>
      <c r="I4" s="5">
        <v>4</v>
      </c>
      <c r="J4" s="9">
        <f>(B4+AX4/3+(AY4+1)+4*I4)/((F4+3))</f>
        <v>10.666666666666666</v>
      </c>
      <c r="K4" s="5" t="s">
        <v>112</v>
      </c>
      <c r="L4" s="2">
        <v>1</v>
      </c>
      <c r="Q4" s="34">
        <v>1</v>
      </c>
      <c r="AS4" s="34">
        <v>1</v>
      </c>
      <c r="AU4" s="39">
        <f>N4+6*O4+10*P4+10*Q4+4*R4+6*S4+4*T4+4*U4+6*V4+8*W4+6*X4+8*Y4+8*Z4+4*AA4+10*AB4+10*AC4+6*AD4+6*AE4+8*AF4+4*AG4+4*AH4+8*AI4+8*AJ4+8*AK4+6*AL4+10*AM4+6*AN4+4*AO4+8*AP4+4*AQ4+6*AR4+6*AS4+10*AT4</f>
        <v>16</v>
      </c>
      <c r="AW4" s="10">
        <v>8</v>
      </c>
      <c r="AX4" s="12">
        <f>AW4*6</f>
        <v>48</v>
      </c>
      <c r="AY4" s="13">
        <f>E4*4</f>
        <v>20</v>
      </c>
      <c r="AZ4" s="10">
        <f>F4*2</f>
        <v>6</v>
      </c>
      <c r="BA4" t="s">
        <v>96</v>
      </c>
      <c r="BB4" t="s">
        <v>80</v>
      </c>
      <c r="BC4" t="s">
        <v>77</v>
      </c>
    </row>
    <row r="5" spans="1:56" x14ac:dyDescent="0.2">
      <c r="A5" s="1" t="s">
        <v>28</v>
      </c>
      <c r="B5" s="28" t="s">
        <v>456</v>
      </c>
      <c r="C5" s="4" t="s">
        <v>164</v>
      </c>
      <c r="D5" s="4"/>
      <c r="E5" s="2">
        <v>12</v>
      </c>
      <c r="F5" s="2">
        <v>3</v>
      </c>
      <c r="G5" s="9">
        <f>((2*B5+AX5+AY5+AZ5+2*AU5)/6)+AV5</f>
        <v>19.5</v>
      </c>
      <c r="H5" s="1" t="s">
        <v>174</v>
      </c>
      <c r="I5" s="5">
        <v>3</v>
      </c>
      <c r="J5" s="9">
        <f>(B5+AX5/3+(AY5+1)+4*I5)/((F5+3))</f>
        <v>13.666666666666666</v>
      </c>
      <c r="K5" s="5" t="s">
        <v>112</v>
      </c>
      <c r="L5" s="2">
        <v>1</v>
      </c>
      <c r="S5" s="32">
        <v>1</v>
      </c>
      <c r="AS5" s="34">
        <v>1</v>
      </c>
      <c r="AU5" s="39">
        <f>N5+6*O5+10*P5+10*Q5+4*R5+6*S5+4*T5+4*U5+6*V5+8*W5+6*X5+8*Y5+8*Z5+4*AA5+10*AB5+10*AC5+6*AD5+6*AE5+8*AF5+4*AG5+4*AH5+8*AI5+8*AJ5+8*AK5+6*AL5+10*AM5+6*AN5+4*AO5+8*AP5+4*AQ5+6*AR5+6*AS5+10*AT5</f>
        <v>12</v>
      </c>
      <c r="AV5" s="30">
        <v>-2</v>
      </c>
      <c r="AW5" s="10">
        <v>4.5</v>
      </c>
      <c r="AX5" s="12">
        <f>AW5*6</f>
        <v>27</v>
      </c>
      <c r="AY5" s="13">
        <f>E5*4</f>
        <v>48</v>
      </c>
      <c r="AZ5" s="10">
        <f>F5*2</f>
        <v>6</v>
      </c>
      <c r="BA5" t="s">
        <v>28</v>
      </c>
      <c r="BB5" t="s">
        <v>5</v>
      </c>
      <c r="BC5" t="s">
        <v>6</v>
      </c>
      <c r="BD5" t="s">
        <v>69</v>
      </c>
    </row>
    <row r="6" spans="1:56" x14ac:dyDescent="0.2">
      <c r="A6" s="1" t="s">
        <v>195</v>
      </c>
      <c r="B6" s="28" t="s">
        <v>460</v>
      </c>
      <c r="C6" s="4" t="s">
        <v>184</v>
      </c>
      <c r="D6" s="4"/>
      <c r="E6" s="2">
        <v>3</v>
      </c>
      <c r="F6" s="2">
        <v>5</v>
      </c>
      <c r="G6" s="9">
        <f>((2*B6+AX6+AY6+AZ6+2*AU6)/6)+AV6</f>
        <v>18.333333333333332</v>
      </c>
      <c r="H6" s="1" t="s">
        <v>26</v>
      </c>
      <c r="I6" s="5">
        <v>4</v>
      </c>
      <c r="J6" s="9">
        <f>(B6+AX6/3+(AY6+1)+4*I6)/((F6+3))</f>
        <v>6</v>
      </c>
      <c r="K6" s="5" t="s">
        <v>112</v>
      </c>
      <c r="L6" s="2">
        <v>1</v>
      </c>
      <c r="AB6" s="36">
        <v>1</v>
      </c>
      <c r="AC6" s="37">
        <v>1</v>
      </c>
      <c r="AU6" s="39">
        <f>N6+6*O6+10*P6+10*Q6+4*R6+6*S6+4*T6+4*U6+6*V6+8*W6+6*X6+8*Y6+8*Z6+4*AA6+10*AB6+10*AC6+6*AD6+6*AE6+8*AF6+4*AG6+4*AH6+8*AI6+8*AJ6+8*AK6+6*AL6+10*AM6+6*AN6+4*AO6+8*AP6+4*AQ6+6*AR6+6*AS6+10*AT6</f>
        <v>20</v>
      </c>
      <c r="AW6" s="10">
        <v>5</v>
      </c>
      <c r="AX6" s="12">
        <f>AW6*6</f>
        <v>30</v>
      </c>
      <c r="AY6" s="13">
        <f>E6*4</f>
        <v>12</v>
      </c>
      <c r="AZ6" s="10">
        <f>F6*2</f>
        <v>10</v>
      </c>
      <c r="BA6" s="1" t="s">
        <v>195</v>
      </c>
      <c r="BB6" s="1" t="s">
        <v>176</v>
      </c>
      <c r="BC6" s="1" t="s">
        <v>177</v>
      </c>
      <c r="BD6" t="s">
        <v>10</v>
      </c>
    </row>
    <row r="7" spans="1:56" x14ac:dyDescent="0.2">
      <c r="A7" s="1" t="s">
        <v>201</v>
      </c>
      <c r="B7" s="28" t="s">
        <v>460</v>
      </c>
      <c r="C7" s="4" t="s">
        <v>196</v>
      </c>
      <c r="D7" s="4"/>
      <c r="E7" s="2">
        <v>3</v>
      </c>
      <c r="F7" s="2">
        <v>3</v>
      </c>
      <c r="G7" s="9">
        <f>((2*B7+AX7+AY7+AZ7+2*AU7)/6)+AV7</f>
        <v>17.333333333333332</v>
      </c>
      <c r="H7" t="s">
        <v>26</v>
      </c>
      <c r="I7" s="5">
        <v>3</v>
      </c>
      <c r="J7" s="9">
        <f>(B7+AX7/3+(AY7+1)+4*I7)/((F7+3))</f>
        <v>7.666666666666667</v>
      </c>
      <c r="K7" s="5" t="s">
        <v>112</v>
      </c>
      <c r="L7" s="2">
        <v>1</v>
      </c>
      <c r="M7" s="18" t="s">
        <v>472</v>
      </c>
      <c r="Q7" s="34">
        <v>1</v>
      </c>
      <c r="AE7" s="37">
        <v>1</v>
      </c>
      <c r="AU7" s="39">
        <f>N7+6*O7+10*P7+10*Q7+4*R7+6*S7+4*T7+4*U7+6*V7+8*W7+6*X7+8*Y7+8*Z7+4*AA7+10*AB7+10*AC7+6*AD7+6*AE7+8*AF7+4*AG7+4*AH7+8*AI7+8*AJ7+8*AK7+6*AL7+10*AM7+6*AN7+4*AO7+8*AP7+4*AQ7+6*AR7+6*AS7+10*AT7</f>
        <v>16</v>
      </c>
      <c r="AW7" s="10">
        <v>6</v>
      </c>
      <c r="AX7" s="12">
        <f>AW7*6</f>
        <v>36</v>
      </c>
      <c r="AY7" s="13">
        <f>E7*4</f>
        <v>12</v>
      </c>
      <c r="AZ7" s="10">
        <f>F7*2</f>
        <v>6</v>
      </c>
      <c r="BA7" t="s">
        <v>106</v>
      </c>
      <c r="BB7" t="s">
        <v>5</v>
      </c>
      <c r="BC7" t="s">
        <v>6</v>
      </c>
      <c r="BD7" t="s">
        <v>105</v>
      </c>
    </row>
    <row r="8" spans="1:56" x14ac:dyDescent="0.2">
      <c r="A8" t="s">
        <v>67</v>
      </c>
      <c r="B8" s="28" t="s">
        <v>404</v>
      </c>
      <c r="C8" s="4" t="s">
        <v>196</v>
      </c>
      <c r="D8" s="4"/>
      <c r="E8" s="2">
        <v>3</v>
      </c>
      <c r="F8" s="2">
        <v>1</v>
      </c>
      <c r="G8" s="9">
        <f>((2*B8+AX8+AY8+AZ8+2*AU8)/6)+AV8</f>
        <v>17</v>
      </c>
      <c r="H8" t="s">
        <v>26</v>
      </c>
      <c r="I8" s="5">
        <v>4</v>
      </c>
      <c r="J8" s="9">
        <f>(B8+AX8/3+(AY8+1)+4*I8)/((F8+3))</f>
        <v>12.75</v>
      </c>
      <c r="K8" s="5" t="s">
        <v>112</v>
      </c>
      <c r="L8" s="2">
        <v>1</v>
      </c>
      <c r="M8" s="18" t="s">
        <v>479</v>
      </c>
      <c r="V8" s="33">
        <v>1</v>
      </c>
      <c r="AC8" s="37">
        <v>1</v>
      </c>
      <c r="AU8" s="39">
        <f>N8+6*O8+10*P8+10*Q8+4*R8+6*S8+4*T8+4*U8+6*V8+8*W8+6*X8+8*Y8+8*Z8+4*AA8+10*AB8+10*AC8+6*AD8+6*AE8+8*AF8+4*AG8+4*AH8+8*AI8+8*AJ8+8*AK8+6*AL8+10*AM8+6*AN8+4*AO8+8*AP8+4*AQ8+6*AR8+6*AS8+10*AT8</f>
        <v>16</v>
      </c>
      <c r="AW8" s="10">
        <v>6</v>
      </c>
      <c r="AX8" s="12">
        <f>AW8*6</f>
        <v>36</v>
      </c>
      <c r="AY8" s="13">
        <f>E8*4</f>
        <v>12</v>
      </c>
      <c r="AZ8" s="10">
        <f>F8*2</f>
        <v>2</v>
      </c>
      <c r="BA8" t="s">
        <v>67</v>
      </c>
      <c r="BB8" t="s">
        <v>65</v>
      </c>
      <c r="BC8" t="s">
        <v>66</v>
      </c>
      <c r="BD8" t="s">
        <v>23</v>
      </c>
    </row>
    <row r="9" spans="1:56" x14ac:dyDescent="0.2">
      <c r="A9" t="s">
        <v>67</v>
      </c>
      <c r="B9" s="28" t="s">
        <v>404</v>
      </c>
      <c r="C9" s="4" t="s">
        <v>196</v>
      </c>
      <c r="D9" s="4"/>
      <c r="E9" s="2">
        <v>3</v>
      </c>
      <c r="F9" s="2">
        <v>1</v>
      </c>
      <c r="G9" s="9">
        <f>((2*B9+AX9+AY9+AZ9+2*AU9)/6)+AV9</f>
        <v>17</v>
      </c>
      <c r="H9" t="s">
        <v>26</v>
      </c>
      <c r="I9" s="5">
        <v>4</v>
      </c>
      <c r="J9" s="9">
        <f>(B9+AX9/3+(AY9+1)+4*I9)/((F9+3))</f>
        <v>12.75</v>
      </c>
      <c r="K9" s="5" t="s">
        <v>112</v>
      </c>
      <c r="M9" s="18" t="s">
        <v>479</v>
      </c>
      <c r="AC9" s="37">
        <v>1</v>
      </c>
      <c r="AD9" s="36">
        <v>1</v>
      </c>
      <c r="AU9" s="39">
        <f>N9+6*O9+10*P9+10*Q9+4*R9+6*S9+4*T9+4*U9+6*V9+8*W9+6*X9+8*Y9+8*Z9+4*AA9+10*AB9+10*AC9+6*AD9+6*AE9+8*AF9+4*AG9+4*AH9+8*AI9+8*AJ9+8*AK9+6*AL9+10*AM9+6*AN9+4*AO9+8*AP9+4*AQ9+6*AR9+6*AS9+10*AT9</f>
        <v>16</v>
      </c>
      <c r="AW9" s="10">
        <v>6</v>
      </c>
      <c r="AX9" s="12">
        <f>AW9*6</f>
        <v>36</v>
      </c>
      <c r="AY9" s="13">
        <f>E9*4</f>
        <v>12</v>
      </c>
      <c r="AZ9" s="10">
        <f>F9*2</f>
        <v>2</v>
      </c>
      <c r="BA9" t="s">
        <v>67</v>
      </c>
      <c r="BB9" t="s">
        <v>65</v>
      </c>
      <c r="BC9" t="s">
        <v>66</v>
      </c>
      <c r="BD9" t="s">
        <v>33</v>
      </c>
    </row>
    <row r="10" spans="1:56" x14ac:dyDescent="0.2">
      <c r="A10" s="1" t="s">
        <v>210</v>
      </c>
      <c r="B10" s="28" t="s">
        <v>457</v>
      </c>
      <c r="C10" s="4" t="s">
        <v>181</v>
      </c>
      <c r="D10" s="4"/>
      <c r="E10" s="2">
        <v>3</v>
      </c>
      <c r="F10" s="2">
        <v>8</v>
      </c>
      <c r="G10" s="9">
        <f>((2*B10+AX10+AY10+AZ10+2*AU10)/6)+AV10</f>
        <v>16.666666666666668</v>
      </c>
      <c r="H10" t="s">
        <v>26</v>
      </c>
      <c r="I10" s="5">
        <v>3</v>
      </c>
      <c r="J10" s="9">
        <f>(B10+AX10/3+(AY10+1)+4*I10)/((F10+3))</f>
        <v>3.5454545454545454</v>
      </c>
      <c r="K10" s="5" t="s">
        <v>112</v>
      </c>
      <c r="L10" s="2">
        <v>1</v>
      </c>
      <c r="Y10" s="34">
        <v>1</v>
      </c>
      <c r="AB10" s="36">
        <v>1</v>
      </c>
      <c r="AU10" s="39">
        <f>N10+6*O10+10*P10+10*Q10+4*R10+6*S10+4*T10+4*U10+6*V10+8*W10+6*X10+8*Y10+8*Z10+4*AA10+10*AB10+10*AC10+6*AD10+6*AE10+8*AF10+4*AG10+4*AH10+8*AI10+8*AJ10+8*AK10+6*AL10+10*AM10+6*AN10+4*AO10+8*AP10+4*AQ10+6*AR10+6*AS10+10*AT10</f>
        <v>18</v>
      </c>
      <c r="AW10" s="10">
        <v>4</v>
      </c>
      <c r="AX10" s="12">
        <f>AW10*6</f>
        <v>24</v>
      </c>
      <c r="AY10" s="13">
        <f>E10*4</f>
        <v>12</v>
      </c>
      <c r="AZ10" s="10">
        <f>F10*2</f>
        <v>16</v>
      </c>
      <c r="BA10" s="1" t="s">
        <v>210</v>
      </c>
      <c r="BB10" t="s">
        <v>5</v>
      </c>
      <c r="BC10" t="s">
        <v>6</v>
      </c>
      <c r="BD10" t="s">
        <v>12</v>
      </c>
    </row>
    <row r="11" spans="1:56" x14ac:dyDescent="0.2">
      <c r="A11" s="1" t="s">
        <v>166</v>
      </c>
      <c r="B11" s="28" t="s">
        <v>461</v>
      </c>
      <c r="C11" s="4" t="s">
        <v>167</v>
      </c>
      <c r="D11" s="4"/>
      <c r="E11" s="2">
        <v>3</v>
      </c>
      <c r="F11" s="2">
        <v>3</v>
      </c>
      <c r="G11" s="9">
        <f>((2*B11+AX11+AY11+AZ11+2*AU11)/6)+AV11</f>
        <v>16.496666666666666</v>
      </c>
      <c r="H11" s="1" t="s">
        <v>26</v>
      </c>
      <c r="I11" s="5">
        <v>4</v>
      </c>
      <c r="J11" s="9">
        <f>(B11+AX11/3+(AY11+1)+4*I11)/((F11+3))</f>
        <v>7.9433333333333325</v>
      </c>
      <c r="K11" s="5" t="s">
        <v>112</v>
      </c>
      <c r="L11" s="2">
        <v>1</v>
      </c>
      <c r="M11" s="18" t="s">
        <v>475</v>
      </c>
      <c r="AC11" s="37">
        <v>1</v>
      </c>
      <c r="AK11" s="32">
        <v>1</v>
      </c>
      <c r="AU11" s="39">
        <f>N11+6*O11+10*P11+10*Q11+4*R11+6*S11+4*T11+4*U11+6*V11+8*W11+6*X11+8*Y11+8*Z11+4*AA11+10*AB11+10*AC11+6*AD11+6*AE11+8*AF11+4*AG11+4*AH11+8*AI11+8*AJ11+8*AK11+6*AL11+10*AM11+6*AN11+4*AO11+8*AP11+4*AQ11+6*AR11+6*AS11+10*AT11</f>
        <v>18</v>
      </c>
      <c r="AW11" s="10">
        <v>3.83</v>
      </c>
      <c r="AX11" s="12">
        <f>AW11*6</f>
        <v>22.98</v>
      </c>
      <c r="AY11" s="13">
        <f>E11*4</f>
        <v>12</v>
      </c>
      <c r="AZ11" s="10">
        <f>F11*2</f>
        <v>6</v>
      </c>
      <c r="BA11" s="1" t="s">
        <v>166</v>
      </c>
      <c r="BB11" s="1" t="s">
        <v>176</v>
      </c>
      <c r="BC11" s="1" t="s">
        <v>177</v>
      </c>
      <c r="BD11" t="s">
        <v>12</v>
      </c>
    </row>
    <row r="12" spans="1:56" x14ac:dyDescent="0.2">
      <c r="A12" t="s">
        <v>84</v>
      </c>
      <c r="B12" s="28" t="s">
        <v>458</v>
      </c>
      <c r="C12" s="4" t="s">
        <v>184</v>
      </c>
      <c r="D12" s="4"/>
      <c r="E12" s="2">
        <v>3</v>
      </c>
      <c r="F12" s="2">
        <v>2</v>
      </c>
      <c r="G12" s="9">
        <f>((2*B12+AX12+AY12+AZ12+2*AU12)/6)+AV12</f>
        <v>16</v>
      </c>
      <c r="H12" s="1" t="s">
        <v>15</v>
      </c>
      <c r="I12" s="5">
        <v>2</v>
      </c>
      <c r="J12" s="9">
        <f>(B12+AX12/3+(AY12+1)+4*I12)/((F12+3))</f>
        <v>7.6</v>
      </c>
      <c r="K12" s="5" t="s">
        <v>112</v>
      </c>
      <c r="L12" s="2">
        <v>1</v>
      </c>
      <c r="Q12" s="34">
        <v>1</v>
      </c>
      <c r="AK12" s="32">
        <v>1</v>
      </c>
      <c r="AU12" s="39">
        <f>N12+6*O12+10*P12+10*Q12+4*R12+6*S12+4*T12+4*U12+6*V12+8*W12+6*X12+8*Y12+8*Z12+4*AA12+10*AB12+10*AC12+6*AD12+6*AE12+8*AF12+4*AG12+4*AH12+8*AI12+8*AJ12+8*AK12+6*AL12+10*AM12+6*AN12+4*AO12+8*AP12+4*AQ12+6*AR12+6*AS12+10*AT12</f>
        <v>18</v>
      </c>
      <c r="AW12" s="10">
        <v>5</v>
      </c>
      <c r="AX12" s="12">
        <f>AW12*6</f>
        <v>30</v>
      </c>
      <c r="AY12" s="13">
        <f>E12*4</f>
        <v>12</v>
      </c>
      <c r="AZ12" s="10">
        <f>F12*2</f>
        <v>4</v>
      </c>
      <c r="BA12" t="s">
        <v>84</v>
      </c>
      <c r="BB12" t="s">
        <v>80</v>
      </c>
      <c r="BC12" t="s">
        <v>77</v>
      </c>
    </row>
    <row r="13" spans="1:56" x14ac:dyDescent="0.2">
      <c r="A13" s="1" t="s">
        <v>415</v>
      </c>
      <c r="B13" s="28" t="s">
        <v>457</v>
      </c>
      <c r="C13" s="4" t="s">
        <v>143</v>
      </c>
      <c r="D13" s="4"/>
      <c r="E13" s="2">
        <v>3</v>
      </c>
      <c r="F13" s="2">
        <v>2</v>
      </c>
      <c r="G13" s="9">
        <f>((2*B13+AX13+AY13+AZ13+2*AU13)/6)+AV13</f>
        <v>16</v>
      </c>
      <c r="H13" s="1" t="s">
        <v>15</v>
      </c>
      <c r="I13" s="5">
        <v>2</v>
      </c>
      <c r="J13" s="9">
        <f>(B13+AX13/3+(AY13+1)+4*I13)/((F13+3))</f>
        <v>6.6</v>
      </c>
      <c r="K13" s="5" t="s">
        <v>112</v>
      </c>
      <c r="L13" s="2">
        <v>1</v>
      </c>
      <c r="M13" s="18" t="s">
        <v>420</v>
      </c>
      <c r="W13" s="32">
        <v>1</v>
      </c>
      <c r="AK13" s="32">
        <v>1</v>
      </c>
      <c r="AU13" s="39">
        <f>N13+6*O13+10*P13+10*Q13+4*R13+6*S13+4*T13+4*U13+6*V13+8*W13+6*X13+8*Y13+8*Z13+4*AA13+10*AB13+10*AC13+6*AD13+6*AE13+8*AF13+4*AG13+4*AH13+8*AI13+8*AJ13+8*AK13+6*AL13+10*AM13+6*AN13+4*AO13+8*AP13+4*AQ13+6*AR13+6*AS13+10*AT13</f>
        <v>16</v>
      </c>
      <c r="AV13" s="30">
        <v>3</v>
      </c>
      <c r="AW13" s="10">
        <v>3</v>
      </c>
      <c r="AX13" s="12">
        <f>AW13*6</f>
        <v>18</v>
      </c>
      <c r="AY13" s="13">
        <f>E13*4</f>
        <v>12</v>
      </c>
      <c r="AZ13" s="10">
        <f>F13*2</f>
        <v>4</v>
      </c>
      <c r="BA13" s="1" t="s">
        <v>421</v>
      </c>
      <c r="BB13" t="s">
        <v>32</v>
      </c>
      <c r="BC13" t="s">
        <v>6</v>
      </c>
      <c r="BD13" s="1"/>
    </row>
    <row r="14" spans="1:56" x14ac:dyDescent="0.2">
      <c r="A14" t="s">
        <v>0</v>
      </c>
      <c r="B14" s="28" t="s">
        <v>459</v>
      </c>
      <c r="C14" s="4" t="s">
        <v>164</v>
      </c>
      <c r="D14" s="4"/>
      <c r="E14" s="2">
        <v>3</v>
      </c>
      <c r="F14" s="2">
        <v>3</v>
      </c>
      <c r="G14" s="9">
        <f>((2*B14+AX14+AY14+AZ14+2*AU14)/6)+AV14</f>
        <v>15.166666666666666</v>
      </c>
      <c r="H14" s="1" t="s">
        <v>15</v>
      </c>
      <c r="I14" s="5">
        <v>2</v>
      </c>
      <c r="J14" s="9">
        <f>(B14+AX14/3+(AY14+1)+4*I14)/((F14+3))</f>
        <v>6.333333333333333</v>
      </c>
      <c r="K14" s="5" t="s">
        <v>112</v>
      </c>
      <c r="L14" s="2">
        <v>1</v>
      </c>
      <c r="M14" s="18" t="s">
        <v>471</v>
      </c>
      <c r="S14" s="32">
        <v>1</v>
      </c>
      <c r="AS14" s="34">
        <v>1</v>
      </c>
      <c r="AU14" s="39">
        <f>N14+6*O14+10*P14+10*Q14+4*R14+6*S14+4*T14+4*U14+6*V14+8*W14+6*X14+8*Y14+8*Z14+4*AA14+10*AB14+10*AC14+6*AD14+6*AE14+8*AF14+4*AG14+4*AH14+8*AI14+8*AJ14+8*AK14+6*AL14+10*AM14+6*AN14+4*AO14+8*AP14+4*AQ14+6*AR14+6*AS14+10*AT14</f>
        <v>12</v>
      </c>
      <c r="AV14" s="30">
        <v>1</v>
      </c>
      <c r="AW14" s="10">
        <v>4.5</v>
      </c>
      <c r="AX14" s="12">
        <f>AW14*6</f>
        <v>27</v>
      </c>
      <c r="AY14" s="13">
        <f>E14*4</f>
        <v>12</v>
      </c>
      <c r="AZ14" s="10">
        <f>F14*2</f>
        <v>6</v>
      </c>
      <c r="BA14" s="1" t="s">
        <v>211</v>
      </c>
      <c r="BB14" t="s">
        <v>92</v>
      </c>
      <c r="BC14" t="s">
        <v>77</v>
      </c>
      <c r="BD14" t="s">
        <v>99</v>
      </c>
    </row>
    <row r="15" spans="1:56" x14ac:dyDescent="0.2">
      <c r="A15" s="1" t="s">
        <v>163</v>
      </c>
      <c r="B15" s="28" t="s">
        <v>458</v>
      </c>
      <c r="C15" s="4" t="s">
        <v>164</v>
      </c>
      <c r="D15" s="4"/>
      <c r="E15" s="2">
        <v>3</v>
      </c>
      <c r="F15" s="2">
        <v>3</v>
      </c>
      <c r="G15" s="9">
        <f>((2*B15+AX15+AY15+AZ15+2*AU15)/6)+AV15</f>
        <v>15.166666666666666</v>
      </c>
      <c r="H15" s="1" t="s">
        <v>26</v>
      </c>
      <c r="I15" s="5">
        <v>3</v>
      </c>
      <c r="J15" s="9">
        <f>(B15+AX15/3+(AY15+1)+4*I15)/((F15+3))</f>
        <v>6.833333333333333</v>
      </c>
      <c r="K15" s="5" t="s">
        <v>112</v>
      </c>
      <c r="L15" s="2">
        <v>1</v>
      </c>
      <c r="Q15" s="34">
        <v>1</v>
      </c>
      <c r="AS15" s="34">
        <v>1</v>
      </c>
      <c r="AU15" s="39">
        <f>N15+6*O15+10*P15+10*Q15+4*R15+6*S15+4*T15+4*U15+6*V15+8*W15+6*X15+8*Y15+8*Z15+4*AA15+10*AB15+10*AC15+6*AD15+6*AE15+8*AF15+4*AG15+4*AH15+8*AI15+8*AJ15+8*AK15+6*AL15+10*AM15+6*AN15+4*AO15+8*AP15+4*AQ15+6*AR15+6*AS15+10*AT15</f>
        <v>16</v>
      </c>
      <c r="AW15" s="10">
        <v>4.5</v>
      </c>
      <c r="AX15" s="12">
        <f>AW15*6</f>
        <v>27</v>
      </c>
      <c r="AY15" s="13">
        <f>E15*4</f>
        <v>12</v>
      </c>
      <c r="AZ15" s="10">
        <f>F15*2</f>
        <v>6</v>
      </c>
      <c r="BA15" s="1" t="s">
        <v>163</v>
      </c>
      <c r="BB15" s="1" t="s">
        <v>176</v>
      </c>
      <c r="BC15" s="1" t="s">
        <v>177</v>
      </c>
      <c r="BD15" s="1" t="s">
        <v>175</v>
      </c>
    </row>
    <row r="16" spans="1:56" x14ac:dyDescent="0.2">
      <c r="A16" s="1" t="s">
        <v>172</v>
      </c>
      <c r="B16" s="28" t="s">
        <v>459</v>
      </c>
      <c r="C16" s="4" t="s">
        <v>111</v>
      </c>
      <c r="D16" s="4"/>
      <c r="E16" s="2">
        <v>3</v>
      </c>
      <c r="F16" s="2">
        <v>1</v>
      </c>
      <c r="G16" s="9">
        <f>((2*B16+AX16+AY16+AZ16+2*AU16)/6)+AV16</f>
        <v>15</v>
      </c>
      <c r="H16" s="1" t="s">
        <v>26</v>
      </c>
      <c r="I16" s="5">
        <v>4</v>
      </c>
      <c r="J16" s="9">
        <f>(B16+AX16/3+(AY16+1)+4*I16)/((F16+3))</f>
        <v>10.25</v>
      </c>
      <c r="K16" s="5" t="s">
        <v>112</v>
      </c>
      <c r="M16" s="18" t="s">
        <v>478</v>
      </c>
      <c r="W16" s="32">
        <v>1</v>
      </c>
      <c r="AC16" s="37">
        <v>1</v>
      </c>
      <c r="AU16" s="39">
        <f>N16+6*O16+10*P16+10*Q16+4*R16+6*S16+4*T16+4*U16+6*V16+8*W16+6*X16+8*Y16+8*Z16+4*AA16+10*AB16+10*AC16+6*AD16+6*AE16+8*AF16+4*AG16+4*AH16+8*AI16+8*AJ16+8*AK16+6*AL16+10*AM16+6*AN16+4*AO16+8*AP16+4*AQ16+6*AR16+6*AS16+10*AT16</f>
        <v>18</v>
      </c>
      <c r="AV16" s="30">
        <v>2</v>
      </c>
      <c r="AW16" s="10">
        <v>2</v>
      </c>
      <c r="AX16" s="12">
        <f>AW16*6</f>
        <v>12</v>
      </c>
      <c r="AY16" s="13">
        <f>E16*4</f>
        <v>12</v>
      </c>
      <c r="AZ16" s="10">
        <f>F16*2</f>
        <v>2</v>
      </c>
      <c r="BA16" s="1" t="s">
        <v>172</v>
      </c>
      <c r="BB16" s="1" t="s">
        <v>176</v>
      </c>
      <c r="BC16" s="1" t="s">
        <v>177</v>
      </c>
    </row>
    <row r="17" spans="1:56" x14ac:dyDescent="0.2">
      <c r="A17" s="1" t="s">
        <v>172</v>
      </c>
      <c r="B17" s="28" t="s">
        <v>404</v>
      </c>
      <c r="C17" s="4" t="s">
        <v>111</v>
      </c>
      <c r="D17" s="4"/>
      <c r="E17" s="2">
        <v>3</v>
      </c>
      <c r="F17" s="2">
        <v>1</v>
      </c>
      <c r="G17" s="9">
        <f>((2*B17+AX17+AY17+AZ17+2*AU17)/6)+AV17</f>
        <v>15</v>
      </c>
      <c r="H17" s="1" t="s">
        <v>26</v>
      </c>
      <c r="I17" s="5">
        <v>4</v>
      </c>
      <c r="J17" s="9">
        <f>(B17+AX17/3+(AY17+1)+4*I17)/((F17+3))</f>
        <v>10.75</v>
      </c>
      <c r="K17" s="5" t="s">
        <v>112</v>
      </c>
      <c r="M17" s="18" t="s">
        <v>478</v>
      </c>
      <c r="P17" s="33">
        <v>1</v>
      </c>
      <c r="AN17" s="35">
        <v>1</v>
      </c>
      <c r="AU17" s="39">
        <f>N17+6*O17+10*P17+10*Q17+4*R17+6*S17+4*T17+4*U17+6*V17+8*W17+6*X17+8*Y17+8*Z17+4*AA17+10*AB17+10*AC17+6*AD17+6*AE17+8*AF17+4*AG17+4*AH17+8*AI17+8*AJ17+8*AK17+6*AL17+10*AM17+6*AN17+4*AO17+8*AP17+4*AQ17+6*AR17+6*AS17+10*AT17</f>
        <v>16</v>
      </c>
      <c r="AV17" s="30">
        <v>2</v>
      </c>
      <c r="AW17" s="10">
        <v>2</v>
      </c>
      <c r="AX17" s="12">
        <f>AW17*6</f>
        <v>12</v>
      </c>
      <c r="AY17" s="13">
        <f>E17*4</f>
        <v>12</v>
      </c>
      <c r="AZ17" s="10">
        <f>F17*2</f>
        <v>2</v>
      </c>
      <c r="BA17" s="1" t="s">
        <v>172</v>
      </c>
      <c r="BB17" s="1" t="s">
        <v>176</v>
      </c>
      <c r="BC17" s="1" t="s">
        <v>177</v>
      </c>
      <c r="BD17" t="s">
        <v>12</v>
      </c>
    </row>
    <row r="18" spans="1:56" x14ac:dyDescent="0.2">
      <c r="A18" s="1" t="s">
        <v>172</v>
      </c>
      <c r="B18" s="28" t="s">
        <v>404</v>
      </c>
      <c r="C18" s="4" t="s">
        <v>111</v>
      </c>
      <c r="D18" s="4"/>
      <c r="E18" s="2">
        <v>3</v>
      </c>
      <c r="F18" s="2">
        <v>1</v>
      </c>
      <c r="G18" s="9">
        <f>((2*B18+AX18+AY18+AZ18+2*AU18)/6)+AV18</f>
        <v>15</v>
      </c>
      <c r="H18" s="1" t="s">
        <v>26</v>
      </c>
      <c r="I18" s="5">
        <v>4</v>
      </c>
      <c r="J18" s="9">
        <f>(B18+AX18/3+(AY18+1)+4*I18)/((F18+3))</f>
        <v>10.75</v>
      </c>
      <c r="K18" s="5" t="s">
        <v>112</v>
      </c>
      <c r="M18" s="18" t="s">
        <v>478</v>
      </c>
      <c r="V18" s="33">
        <v>1</v>
      </c>
      <c r="AM18" s="32">
        <v>1</v>
      </c>
      <c r="AU18" s="39">
        <f>N18+6*O18+10*P18+10*Q18+4*R18+6*S18+4*T18+4*U18+6*V18+8*W18+6*X18+8*Y18+8*Z18+4*AA18+10*AB18+10*AC18+6*AD18+6*AE18+8*AF18+4*AG18+4*AH18+8*AI18+8*AJ18+8*AK18+6*AL18+10*AM18+6*AN18+4*AO18+8*AP18+4*AQ18+6*AR18+6*AS18+10*AT18</f>
        <v>16</v>
      </c>
      <c r="AV18" s="30">
        <v>2</v>
      </c>
      <c r="AW18" s="10">
        <v>2</v>
      </c>
      <c r="AX18" s="12">
        <f>AW18*6</f>
        <v>12</v>
      </c>
      <c r="AY18" s="13">
        <f>E18*4</f>
        <v>12</v>
      </c>
      <c r="AZ18" s="10">
        <f>F18*2</f>
        <v>2</v>
      </c>
      <c r="BA18" s="1" t="s">
        <v>172</v>
      </c>
      <c r="BB18" s="1" t="s">
        <v>176</v>
      </c>
      <c r="BC18" s="1" t="s">
        <v>177</v>
      </c>
      <c r="BD18" s="1" t="s">
        <v>175</v>
      </c>
    </row>
    <row r="19" spans="1:56" x14ac:dyDescent="0.2">
      <c r="A19" s="1" t="s">
        <v>206</v>
      </c>
      <c r="B19" s="28" t="s">
        <v>457</v>
      </c>
      <c r="C19" s="4" t="s">
        <v>207</v>
      </c>
      <c r="D19" s="4"/>
      <c r="E19" s="2">
        <v>2</v>
      </c>
      <c r="F19" s="2">
        <v>2</v>
      </c>
      <c r="G19" s="9">
        <f>((2*B19+AX19+AY19+AZ19+2*AU19)/6)+AV19</f>
        <v>14.633333333333333</v>
      </c>
      <c r="H19" t="s">
        <v>26</v>
      </c>
      <c r="I19" s="5">
        <v>3</v>
      </c>
      <c r="J19" s="9">
        <f>(B19+AX19/3+(AY19+1)+4*I19)/((F19+3))</f>
        <v>7.5200000000000005</v>
      </c>
      <c r="K19" s="5" t="s">
        <v>112</v>
      </c>
      <c r="L19" s="2">
        <v>1</v>
      </c>
      <c r="M19" s="18" t="s">
        <v>483</v>
      </c>
      <c r="AC19" s="37">
        <v>1</v>
      </c>
      <c r="AE19" s="37">
        <v>1</v>
      </c>
      <c r="AU19" s="39">
        <f>N19+6*O19+10*P19+10*Q19+4*R19+6*S19+4*T19+4*U19+6*V19+8*W19+6*X19+8*Y19+8*Z19+4*AA19+10*AB19+10*AC19+6*AD19+6*AE19+8*AF19+4*AG19+4*AH19+8*AI19+8*AJ19+8*AK19+6*AL19+10*AM19+6*AN19+4*AO19+8*AP19+4*AQ19+6*AR19+6*AS19+10*AT19</f>
        <v>16</v>
      </c>
      <c r="AW19" s="10">
        <v>5.3</v>
      </c>
      <c r="AX19" s="12">
        <f>AW19*6</f>
        <v>31.799999999999997</v>
      </c>
      <c r="AY19" s="13">
        <f>E19*4</f>
        <v>8</v>
      </c>
      <c r="AZ19" s="10">
        <f>F19*2</f>
        <v>4</v>
      </c>
      <c r="BA19" s="1" t="s">
        <v>206</v>
      </c>
      <c r="BB19" t="s">
        <v>32</v>
      </c>
      <c r="BC19" t="s">
        <v>6</v>
      </c>
      <c r="BD19" s="1" t="s">
        <v>175</v>
      </c>
    </row>
    <row r="20" spans="1:56" x14ac:dyDescent="0.2">
      <c r="A20" s="1" t="s">
        <v>209</v>
      </c>
      <c r="B20" s="28" t="s">
        <v>458</v>
      </c>
      <c r="C20" s="4" t="s">
        <v>164</v>
      </c>
      <c r="D20" s="4"/>
      <c r="E20" s="2">
        <v>2</v>
      </c>
      <c r="F20" s="2">
        <v>3</v>
      </c>
      <c r="G20" s="9">
        <f>((2*B20+AX20+AY20+AZ20+2*AU20)/6)+AV20</f>
        <v>14.5</v>
      </c>
      <c r="H20" t="s">
        <v>26</v>
      </c>
      <c r="I20" s="5">
        <v>3</v>
      </c>
      <c r="J20" s="9">
        <f>(B20+AX20/3+(AY20+1)+4*I20)/((F20+3))</f>
        <v>6.166666666666667</v>
      </c>
      <c r="K20" s="5" t="s">
        <v>112</v>
      </c>
      <c r="L20" s="2">
        <v>1</v>
      </c>
      <c r="AC20" s="37">
        <v>1</v>
      </c>
      <c r="AS20" s="34">
        <v>1</v>
      </c>
      <c r="AU20" s="39">
        <f>N20+6*O20+10*P20+10*Q20+4*R20+6*S20+4*T20+4*U20+6*V20+8*W20+6*X20+8*Y20+8*Z20+4*AA20+10*AB20+10*AC20+6*AD20+6*AE20+8*AF20+4*AG20+4*AH20+8*AI20+8*AJ20+8*AK20+6*AL20+10*AM20+6*AN20+4*AO20+8*AP20+4*AQ20+6*AR20+6*AS20+10*AT20</f>
        <v>16</v>
      </c>
      <c r="AW20" s="10">
        <v>4.5</v>
      </c>
      <c r="AX20" s="12">
        <f>AW20*6</f>
        <v>27</v>
      </c>
      <c r="AY20" s="13">
        <f>E20*4</f>
        <v>8</v>
      </c>
      <c r="AZ20" s="10">
        <f>F20*2</f>
        <v>6</v>
      </c>
      <c r="BA20" s="1" t="s">
        <v>209</v>
      </c>
      <c r="BB20" t="s">
        <v>32</v>
      </c>
      <c r="BC20" t="s">
        <v>6</v>
      </c>
      <c r="BD20" t="s">
        <v>62</v>
      </c>
    </row>
    <row r="21" spans="1:56" x14ac:dyDescent="0.2">
      <c r="A21" s="1" t="s">
        <v>172</v>
      </c>
      <c r="B21" s="28" t="s">
        <v>404</v>
      </c>
      <c r="C21" s="4" t="s">
        <v>111</v>
      </c>
      <c r="D21" s="4"/>
      <c r="E21" s="2">
        <v>3</v>
      </c>
      <c r="F21" s="2">
        <v>1</v>
      </c>
      <c r="G21" s="9">
        <f>((2*B21+AX21+AY21+AZ21+2*AU21)/6)+AV21</f>
        <v>14.333333333333334</v>
      </c>
      <c r="H21" s="1" t="s">
        <v>26</v>
      </c>
      <c r="I21" s="5">
        <v>4</v>
      </c>
      <c r="J21" s="9">
        <f>(B21+AX21/3+(AY21+1)+4*I21)/((F21+3))</f>
        <v>10.75</v>
      </c>
      <c r="K21" s="5" t="s">
        <v>112</v>
      </c>
      <c r="L21" s="2">
        <v>1</v>
      </c>
      <c r="M21" s="18" t="s">
        <v>478</v>
      </c>
      <c r="Q21" s="34">
        <v>1</v>
      </c>
      <c r="T21" s="36">
        <v>1</v>
      </c>
      <c r="AU21" s="39">
        <f>N21+6*O21+10*P21+10*Q21+4*R21+6*S21+4*T21+4*U21+6*V21+8*W21+6*X21+8*Y21+8*Z21+4*AA21+10*AB21+10*AC21+6*AD21+6*AE21+8*AF21+4*AG21+4*AH21+8*AI21+8*AJ21+8*AK21+6*AL21+10*AM21+6*AN21+4*AO21+8*AP21+4*AQ21+6*AR21+6*AS21+10*AT21</f>
        <v>14</v>
      </c>
      <c r="AV21" s="30">
        <v>2</v>
      </c>
      <c r="AW21" s="10">
        <v>2</v>
      </c>
      <c r="AX21" s="12">
        <f>AW21*6</f>
        <v>12</v>
      </c>
      <c r="AY21" s="13">
        <f>E21*4</f>
        <v>12</v>
      </c>
      <c r="AZ21" s="10">
        <f>F21*2</f>
        <v>2</v>
      </c>
      <c r="BA21" s="1" t="s">
        <v>172</v>
      </c>
      <c r="BB21" s="1" t="s">
        <v>176</v>
      </c>
      <c r="BC21" s="1" t="s">
        <v>177</v>
      </c>
    </row>
    <row r="22" spans="1:56" x14ac:dyDescent="0.2">
      <c r="A22" s="1" t="s">
        <v>172</v>
      </c>
      <c r="B22" s="28" t="s">
        <v>404</v>
      </c>
      <c r="C22" s="4" t="s">
        <v>111</v>
      </c>
      <c r="D22" s="4"/>
      <c r="E22" s="2">
        <v>3</v>
      </c>
      <c r="F22" s="2">
        <v>1</v>
      </c>
      <c r="G22" s="9">
        <f>((2*B22+AX22+AY22+AZ22+2*AU22)/6)+AV22</f>
        <v>14.333333333333334</v>
      </c>
      <c r="H22" s="1" t="s">
        <v>26</v>
      </c>
      <c r="I22" s="5">
        <v>4</v>
      </c>
      <c r="J22" s="9">
        <f>(B22+AX22/3+(AY22+1)+4*I22)/((F22+3))</f>
        <v>10.75</v>
      </c>
      <c r="K22" s="5" t="s">
        <v>112</v>
      </c>
      <c r="M22" s="18" t="s">
        <v>478</v>
      </c>
      <c r="AE22" s="37">
        <v>1</v>
      </c>
      <c r="AK22" s="32">
        <v>1</v>
      </c>
      <c r="AU22" s="39">
        <f>N22+6*O22+10*P22+10*Q22+4*R22+6*S22+4*T22+4*U22+6*V22+8*W22+6*X22+8*Y22+8*Z22+4*AA22+10*AB22+10*AC22+6*AD22+6*AE22+8*AF22+4*AG22+4*AH22+8*AI22+8*AJ22+8*AK22+6*AL22+10*AM22+6*AN22+4*AO22+8*AP22+4*AQ22+6*AR22+6*AS22+10*AT22</f>
        <v>14</v>
      </c>
      <c r="AV22" s="30">
        <v>2</v>
      </c>
      <c r="AW22" s="10">
        <v>2</v>
      </c>
      <c r="AX22" s="12">
        <f>AW22*6</f>
        <v>12</v>
      </c>
      <c r="AY22" s="13">
        <f>E22*4</f>
        <v>12</v>
      </c>
      <c r="AZ22" s="10">
        <f>F22*2</f>
        <v>2</v>
      </c>
      <c r="BA22" s="1" t="s">
        <v>172</v>
      </c>
      <c r="BB22" s="1" t="s">
        <v>176</v>
      </c>
      <c r="BC22" s="1" t="s">
        <v>177</v>
      </c>
    </row>
    <row r="23" spans="1:56" x14ac:dyDescent="0.2">
      <c r="A23" s="1" t="s">
        <v>86</v>
      </c>
      <c r="B23" s="28" t="s">
        <v>457</v>
      </c>
      <c r="C23" s="4" t="s">
        <v>193</v>
      </c>
      <c r="D23" s="4"/>
      <c r="E23" s="2">
        <v>3</v>
      </c>
      <c r="F23" s="2">
        <v>3</v>
      </c>
      <c r="G23" s="9">
        <f>((2*B23+AX23+AY23+AZ23+2*AU23)/6)+AV23</f>
        <v>14.333333333333334</v>
      </c>
      <c r="H23" s="1" t="s">
        <v>15</v>
      </c>
      <c r="I23" s="5">
        <v>2</v>
      </c>
      <c r="J23" s="9">
        <f>(B23+AX23/3+(AY23+1)+4*I23)/((F23+3))</f>
        <v>5.833333333333333</v>
      </c>
      <c r="K23" s="5" t="s">
        <v>112</v>
      </c>
      <c r="L23" s="2">
        <v>1</v>
      </c>
      <c r="Y23" s="34">
        <v>1</v>
      </c>
      <c r="AK23" s="32">
        <v>1</v>
      </c>
      <c r="AU23" s="39">
        <f>N23+6*O23+10*P23+10*Q23+4*R23+6*S23+4*T23+4*U23+6*V23+8*W23+6*X23+8*Y23+8*Z23+4*AA23+10*AB23+10*AC23+6*AD23+6*AE23+8*AF23+4*AG23+4*AH23+8*AI23+8*AJ23+8*AK23+6*AL23+10*AM23+6*AN23+4*AO23+8*AP23+4*AQ23+6*AR23+6*AS23+10*AT23</f>
        <v>16</v>
      </c>
      <c r="AW23" s="10">
        <v>4</v>
      </c>
      <c r="AX23" s="12">
        <f>AW23*6</f>
        <v>24</v>
      </c>
      <c r="AY23" s="13">
        <f>E23*4</f>
        <v>12</v>
      </c>
      <c r="AZ23" s="10">
        <f>F23*2</f>
        <v>6</v>
      </c>
      <c r="BA23" t="s">
        <v>86</v>
      </c>
      <c r="BB23" t="s">
        <v>80</v>
      </c>
      <c r="BC23" t="s">
        <v>77</v>
      </c>
      <c r="BD23" t="s">
        <v>44</v>
      </c>
    </row>
    <row r="24" spans="1:56" x14ac:dyDescent="0.2">
      <c r="A24" t="s">
        <v>0</v>
      </c>
      <c r="B24" s="28" t="s">
        <v>459</v>
      </c>
      <c r="C24" s="4" t="s">
        <v>164</v>
      </c>
      <c r="D24" s="4"/>
      <c r="E24" s="2">
        <v>3</v>
      </c>
      <c r="F24" s="2">
        <v>3</v>
      </c>
      <c r="G24" s="9">
        <f>((2*B24+AX24+AY24+AZ24+2*AU24)/6)+AV24</f>
        <v>14.166666666666666</v>
      </c>
      <c r="H24" s="1" t="s">
        <v>15</v>
      </c>
      <c r="I24" s="5">
        <v>2</v>
      </c>
      <c r="J24" s="9">
        <f>(B24+AX24/3+(AY24+1)+4*I24)/((F24+3))</f>
        <v>6.333333333333333</v>
      </c>
      <c r="K24" s="5" t="s">
        <v>112</v>
      </c>
      <c r="L24" s="2">
        <v>1</v>
      </c>
      <c r="S24" s="32">
        <v>1</v>
      </c>
      <c r="AS24" s="34">
        <v>1</v>
      </c>
      <c r="AU24" s="39">
        <f>N24+6*O24+10*P24+10*Q24+4*R24+6*S24+4*T24+4*U24+6*V24+8*W24+6*X24+8*Y24+8*Z24+4*AA24+10*AB24+10*AC24+6*AD24+6*AE24+8*AF24+4*AG24+4*AH24+8*AI24+8*AJ24+8*AK24+6*AL24+10*AM24+6*AN24+4*AO24+8*AP24+4*AQ24+6*AR24+6*AS24+10*AT24</f>
        <v>12</v>
      </c>
      <c r="AW24" s="10">
        <v>4.5</v>
      </c>
      <c r="AX24" s="12">
        <f>AW24*6</f>
        <v>27</v>
      </c>
      <c r="AY24" s="13">
        <f>E24*4</f>
        <v>12</v>
      </c>
      <c r="AZ24" s="10">
        <f>F24*2</f>
        <v>6</v>
      </c>
      <c r="BA24" t="s">
        <v>0</v>
      </c>
      <c r="BB24" t="s">
        <v>5</v>
      </c>
      <c r="BC24" t="s">
        <v>6</v>
      </c>
      <c r="BD24" t="s">
        <v>7</v>
      </c>
    </row>
    <row r="25" spans="1:56" x14ac:dyDescent="0.2">
      <c r="A25" t="s">
        <v>0</v>
      </c>
      <c r="B25" s="28" t="s">
        <v>459</v>
      </c>
      <c r="C25" s="4" t="s">
        <v>164</v>
      </c>
      <c r="D25" s="4"/>
      <c r="E25" s="2">
        <v>3</v>
      </c>
      <c r="F25" s="2">
        <v>3</v>
      </c>
      <c r="G25" s="9">
        <f>((2*B25+AX25+AY25+AZ25+2*AU25)/6)+AV25</f>
        <v>14.166666666666666</v>
      </c>
      <c r="H25" s="1" t="s">
        <v>15</v>
      </c>
      <c r="I25" s="5">
        <v>2</v>
      </c>
      <c r="J25" s="9">
        <f>(B25+AX25/3+(AY25+1)+4*I25)/((F25+3))</f>
        <v>6.333333333333333</v>
      </c>
      <c r="K25" s="5" t="s">
        <v>112</v>
      </c>
      <c r="L25" s="2">
        <v>1</v>
      </c>
      <c r="S25" s="32">
        <v>1</v>
      </c>
      <c r="AS25" s="34">
        <v>1</v>
      </c>
      <c r="AU25" s="39">
        <f>N25+6*O25+10*P25+10*Q25+4*R25+6*S25+4*T25+4*U25+6*V25+8*W25+6*X25+8*Y25+8*Z25+4*AA25+10*AB25+10*AC25+6*AD25+6*AE25+8*AF25+4*AG25+4*AH25+8*AI25+8*AJ25+8*AK25+6*AL25+10*AM25+6*AN25+4*AO25+8*AP25+4*AQ25+6*AR25+6*AS25+10*AT25</f>
        <v>12</v>
      </c>
      <c r="AW25" s="10">
        <v>4.5</v>
      </c>
      <c r="AX25" s="12">
        <f>AW25*6</f>
        <v>27</v>
      </c>
      <c r="AY25" s="13">
        <f>E25*4</f>
        <v>12</v>
      </c>
      <c r="AZ25" s="10">
        <f>F25*2</f>
        <v>6</v>
      </c>
      <c r="BA25" t="s">
        <v>0</v>
      </c>
      <c r="BB25" t="s">
        <v>91</v>
      </c>
      <c r="BC25" t="s">
        <v>77</v>
      </c>
    </row>
    <row r="26" spans="1:56" x14ac:dyDescent="0.2">
      <c r="A26" t="s">
        <v>0</v>
      </c>
      <c r="B26" s="28" t="s">
        <v>459</v>
      </c>
      <c r="C26" s="4" t="s">
        <v>164</v>
      </c>
      <c r="D26" s="4"/>
      <c r="E26" s="2">
        <v>3</v>
      </c>
      <c r="F26" s="2">
        <v>3</v>
      </c>
      <c r="G26" s="9">
        <f>((2*B26+AX26+AY26+AZ26+2*AU26)/6)+AV26</f>
        <v>14.166666666666666</v>
      </c>
      <c r="H26" s="1" t="s">
        <v>15</v>
      </c>
      <c r="I26" s="5">
        <v>2</v>
      </c>
      <c r="J26" s="9">
        <f>(B26+AX26/3+(AY26+1)+4*I26)/((F26+3))</f>
        <v>6.333333333333333</v>
      </c>
      <c r="K26" s="5" t="s">
        <v>112</v>
      </c>
      <c r="L26" s="2">
        <v>1</v>
      </c>
      <c r="S26" s="32">
        <v>1</v>
      </c>
      <c r="AS26" s="34">
        <v>1</v>
      </c>
      <c r="AU26" s="39">
        <f>N26+6*O26+10*P26+10*Q26+4*R26+6*S26+4*T26+4*U26+6*V26+8*W26+6*X26+8*Y26+8*Z26+4*AA26+10*AB26+10*AC26+6*AD26+6*AE26+8*AF26+4*AG26+4*AH26+8*AI26+8*AJ26+8*AK26+6*AL26+10*AM26+6*AN26+4*AO26+8*AP26+4*AQ26+6*AR26+6*AS26+10*AT26</f>
        <v>12</v>
      </c>
      <c r="AW26" s="10">
        <v>4.5</v>
      </c>
      <c r="AX26" s="12">
        <f>AW26*6</f>
        <v>27</v>
      </c>
      <c r="AY26" s="13">
        <f>E26*4</f>
        <v>12</v>
      </c>
      <c r="AZ26" s="10">
        <f>F26*2</f>
        <v>6</v>
      </c>
      <c r="BA26" t="s">
        <v>46</v>
      </c>
      <c r="BB26" t="s">
        <v>32</v>
      </c>
      <c r="BC26" t="s">
        <v>6</v>
      </c>
    </row>
    <row r="27" spans="1:56" x14ac:dyDescent="0.2">
      <c r="A27" t="s">
        <v>0</v>
      </c>
      <c r="B27" s="28" t="s">
        <v>459</v>
      </c>
      <c r="C27" s="4" t="s">
        <v>164</v>
      </c>
      <c r="D27" s="4"/>
      <c r="E27" s="2">
        <v>3</v>
      </c>
      <c r="F27" s="2">
        <v>3</v>
      </c>
      <c r="G27" s="9">
        <f>((2*B27+AX27+AY27+AZ27+2*AU27)/6)+AV27</f>
        <v>14.166666666666666</v>
      </c>
      <c r="H27" s="1" t="s">
        <v>15</v>
      </c>
      <c r="I27" s="5">
        <v>2</v>
      </c>
      <c r="J27" s="9">
        <f>(B27+AX27/3+(AY27+1)+4*I27)/((F27+3))</f>
        <v>6.333333333333333</v>
      </c>
      <c r="K27" s="5" t="s">
        <v>112</v>
      </c>
      <c r="L27" s="2">
        <v>1</v>
      </c>
      <c r="S27" s="32">
        <v>1</v>
      </c>
      <c r="AS27" s="34">
        <v>1</v>
      </c>
      <c r="AU27" s="39">
        <f>N27+6*O27+10*P27+10*Q27+4*R27+6*S27+4*T27+4*U27+6*V27+8*W27+6*X27+8*Y27+8*Z27+4*AA27+10*AB27+10*AC27+6*AD27+6*AE27+8*AF27+4*AG27+4*AH27+8*AI27+8*AJ27+8*AK27+6*AL27+10*AM27+6*AN27+4*AO27+8*AP27+4*AQ27+6*AR27+6*AS27+10*AT27</f>
        <v>12</v>
      </c>
      <c r="AW27" s="10">
        <v>4.5</v>
      </c>
      <c r="AX27" s="12">
        <f>AW27*6</f>
        <v>27</v>
      </c>
      <c r="AY27" s="13">
        <f>E27*4</f>
        <v>12</v>
      </c>
      <c r="AZ27" s="10">
        <f>F27*2</f>
        <v>6</v>
      </c>
      <c r="BA27" t="s">
        <v>47</v>
      </c>
      <c r="BB27" t="s">
        <v>32</v>
      </c>
      <c r="BC27" t="s">
        <v>6</v>
      </c>
    </row>
    <row r="28" spans="1:56" x14ac:dyDescent="0.2">
      <c r="A28" t="s">
        <v>0</v>
      </c>
      <c r="B28" s="28" t="s">
        <v>459</v>
      </c>
      <c r="C28" s="4" t="s">
        <v>164</v>
      </c>
      <c r="D28" s="4"/>
      <c r="E28" s="2">
        <v>3</v>
      </c>
      <c r="F28" s="2">
        <v>3</v>
      </c>
      <c r="G28" s="9">
        <f>((2*B28+AX28+AY28+AZ28+2*AU28)/6)+AV28</f>
        <v>14.166666666666666</v>
      </c>
      <c r="H28" s="1" t="s">
        <v>15</v>
      </c>
      <c r="I28" s="5">
        <v>2</v>
      </c>
      <c r="J28" s="9">
        <f>(B28+AX28/3+(AY28+1)+4*I28)/((F28+3))</f>
        <v>6.333333333333333</v>
      </c>
      <c r="K28" s="5" t="s">
        <v>112</v>
      </c>
      <c r="L28" s="2">
        <v>1</v>
      </c>
      <c r="S28" s="32">
        <v>1</v>
      </c>
      <c r="AS28" s="34">
        <v>1</v>
      </c>
      <c r="AU28" s="39">
        <f>N28+6*O28+10*P28+10*Q28+4*R28+6*S28+4*T28+4*U28+6*V28+8*W28+6*X28+8*Y28+8*Z28+4*AA28+10*AB28+10*AC28+6*AD28+6*AE28+8*AF28+4*AG28+4*AH28+8*AI28+8*AJ28+8*AK28+6*AL28+10*AM28+6*AN28+4*AO28+8*AP28+4*AQ28+6*AR28+6*AS28+10*AT28</f>
        <v>12</v>
      </c>
      <c r="AW28" s="10">
        <v>4.5</v>
      </c>
      <c r="AX28" s="12">
        <f>AW28*6</f>
        <v>27</v>
      </c>
      <c r="AY28" s="13">
        <f>E28*4</f>
        <v>12</v>
      </c>
      <c r="AZ28" s="10">
        <f>F28*2</f>
        <v>6</v>
      </c>
      <c r="BA28" t="s">
        <v>48</v>
      </c>
      <c r="BB28" t="s">
        <v>32</v>
      </c>
      <c r="BC28" t="s">
        <v>6</v>
      </c>
    </row>
    <row r="29" spans="1:56" x14ac:dyDescent="0.2">
      <c r="A29" t="s">
        <v>0</v>
      </c>
      <c r="B29" s="28" t="s">
        <v>459</v>
      </c>
      <c r="C29" s="4" t="s">
        <v>164</v>
      </c>
      <c r="D29" s="4"/>
      <c r="E29" s="2">
        <v>3</v>
      </c>
      <c r="F29" s="2">
        <v>3</v>
      </c>
      <c r="G29" s="9">
        <f>((2*B29+AX29+AY29+AZ29+2*AU29)/6)+AV29</f>
        <v>14.166666666666666</v>
      </c>
      <c r="H29" s="1" t="s">
        <v>15</v>
      </c>
      <c r="I29" s="5">
        <v>2</v>
      </c>
      <c r="J29" s="9">
        <f>(B29+AX29/3+(AY29+1)+4*I29)/((F29+3))</f>
        <v>6.333333333333333</v>
      </c>
      <c r="K29" s="5" t="s">
        <v>112</v>
      </c>
      <c r="L29" s="2">
        <v>1</v>
      </c>
      <c r="S29" s="32">
        <v>1</v>
      </c>
      <c r="AS29" s="34">
        <v>1</v>
      </c>
      <c r="AU29" s="39">
        <f>N29+6*O29+10*P29+10*Q29+4*R29+6*S29+4*T29+4*U29+6*V29+8*W29+6*X29+8*Y29+8*Z29+4*AA29+10*AB29+10*AC29+6*AD29+6*AE29+8*AF29+4*AG29+4*AH29+8*AI29+8*AJ29+8*AK29+6*AL29+10*AM29+6*AN29+4*AO29+8*AP29+4*AQ29+6*AR29+6*AS29+10*AT29</f>
        <v>12</v>
      </c>
      <c r="AW29" s="10">
        <v>4.5</v>
      </c>
      <c r="AX29" s="12">
        <f>AW29*6</f>
        <v>27</v>
      </c>
      <c r="AY29" s="13">
        <f>E29*4</f>
        <v>12</v>
      </c>
      <c r="AZ29" s="10">
        <f>F29*2</f>
        <v>6</v>
      </c>
      <c r="BA29" t="s">
        <v>49</v>
      </c>
      <c r="BB29" t="s">
        <v>32</v>
      </c>
      <c r="BC29" t="s">
        <v>6</v>
      </c>
    </row>
    <row r="30" spans="1:56" x14ac:dyDescent="0.2">
      <c r="A30" s="1" t="s">
        <v>417</v>
      </c>
      <c r="B30" s="28" t="s">
        <v>403</v>
      </c>
      <c r="C30" s="4" t="s">
        <v>111</v>
      </c>
      <c r="D30" s="4"/>
      <c r="E30" s="2">
        <v>3</v>
      </c>
      <c r="F30" s="2">
        <v>2</v>
      </c>
      <c r="G30" s="9">
        <f>((2*B30+AX30+AY30+AZ30+2*AU30)/6)+AV30</f>
        <v>14</v>
      </c>
      <c r="H30" s="1" t="s">
        <v>15</v>
      </c>
      <c r="I30" s="5">
        <v>2</v>
      </c>
      <c r="J30" s="9">
        <f>(B30+AX30/3+(AY30+1)+4*I30)/((F30+3))</f>
        <v>6</v>
      </c>
      <c r="K30" s="5" t="s">
        <v>112</v>
      </c>
      <c r="L30" s="2">
        <v>1</v>
      </c>
      <c r="M30" s="18" t="s">
        <v>420</v>
      </c>
      <c r="AK30" s="32">
        <v>1</v>
      </c>
      <c r="AN30" s="35">
        <v>1</v>
      </c>
      <c r="AU30" s="39">
        <f>N30+6*O30+10*P30+10*Q30+4*R30+6*S30+4*T30+4*U30+6*V30+8*W30+6*X30+8*Y30+8*Z30+4*AA30+10*AB30+10*AC30+6*AD30+6*AE30+8*AF30+4*AG30+4*AH30+8*AI30+8*AJ30+8*AK30+6*AL30+10*AM30+6*AN30+4*AO30+8*AP30+4*AQ30+6*AR30+6*AS30+10*AT30</f>
        <v>14</v>
      </c>
      <c r="AV30" s="30">
        <v>3</v>
      </c>
      <c r="AW30" s="10">
        <v>2</v>
      </c>
      <c r="AX30" s="12">
        <f>AW30*6</f>
        <v>12</v>
      </c>
      <c r="AY30" s="13">
        <f>E30*4</f>
        <v>12</v>
      </c>
      <c r="AZ30" s="10">
        <f>F30*2</f>
        <v>4</v>
      </c>
      <c r="BA30" s="1" t="s">
        <v>423</v>
      </c>
      <c r="BB30" t="s">
        <v>32</v>
      </c>
      <c r="BC30" t="s">
        <v>6</v>
      </c>
      <c r="BD30" t="s">
        <v>69</v>
      </c>
    </row>
    <row r="31" spans="1:56" x14ac:dyDescent="0.2">
      <c r="A31" s="1" t="s">
        <v>418</v>
      </c>
      <c r="B31" s="28" t="s">
        <v>403</v>
      </c>
      <c r="C31" s="4" t="s">
        <v>111</v>
      </c>
      <c r="D31" s="4"/>
      <c r="E31" s="2">
        <v>3</v>
      </c>
      <c r="F31" s="2">
        <v>2</v>
      </c>
      <c r="G31" s="9">
        <f>((2*B31+AX31+AY31+AZ31+2*AU31)/6)+AV31</f>
        <v>14</v>
      </c>
      <c r="H31" s="1" t="s">
        <v>15</v>
      </c>
      <c r="I31" s="5">
        <v>2</v>
      </c>
      <c r="J31" s="9">
        <f>(B31+AX31/3+(AY31+1)+4*I31)/((F31+3))</f>
        <v>6</v>
      </c>
      <c r="K31" s="5" t="s">
        <v>112</v>
      </c>
      <c r="L31" s="2">
        <v>1</v>
      </c>
      <c r="M31" s="18" t="s">
        <v>420</v>
      </c>
      <c r="AK31" s="32">
        <v>1</v>
      </c>
      <c r="AN31" s="35">
        <v>1</v>
      </c>
      <c r="AU31" s="39">
        <f>N31+6*O31+10*P31+10*Q31+4*R31+6*S31+4*T31+4*U31+6*V31+8*W31+6*X31+8*Y31+8*Z31+4*AA31+10*AB31+10*AC31+6*AD31+6*AE31+8*AF31+4*AG31+4*AH31+8*AI31+8*AJ31+8*AK31+6*AL31+10*AM31+6*AN31+4*AO31+8*AP31+4*AQ31+6*AR31+6*AS31+10*AT31</f>
        <v>14</v>
      </c>
      <c r="AV31" s="30">
        <v>3</v>
      </c>
      <c r="AW31" s="10">
        <v>2</v>
      </c>
      <c r="AX31" s="12">
        <f>AW31*6</f>
        <v>12</v>
      </c>
      <c r="AY31" s="13">
        <f>E31*4</f>
        <v>12</v>
      </c>
      <c r="AZ31" s="10">
        <f>F31*2</f>
        <v>4</v>
      </c>
      <c r="BA31" s="1" t="s">
        <v>424</v>
      </c>
      <c r="BB31" t="s">
        <v>32</v>
      </c>
      <c r="BC31" t="s">
        <v>6</v>
      </c>
      <c r="BD31" t="s">
        <v>37</v>
      </c>
    </row>
    <row r="32" spans="1:56" x14ac:dyDescent="0.2">
      <c r="A32" t="s">
        <v>52</v>
      </c>
      <c r="B32" s="28" t="s">
        <v>457</v>
      </c>
      <c r="C32" s="4" t="s">
        <v>181</v>
      </c>
      <c r="D32" s="4"/>
      <c r="E32" s="2">
        <v>3</v>
      </c>
      <c r="F32" s="2">
        <v>2</v>
      </c>
      <c r="G32" s="9">
        <f>((2*B32+AX32+AY32+AZ32+2*AU32)/6)+AV32</f>
        <v>14</v>
      </c>
      <c r="H32" s="1" t="s">
        <v>15</v>
      </c>
      <c r="I32" s="5">
        <v>2</v>
      </c>
      <c r="J32" s="9">
        <f>(B32+AX32/3+(AY32+1)+4*I32)/((F32+3))</f>
        <v>7</v>
      </c>
      <c r="K32" s="5" t="s">
        <v>112</v>
      </c>
      <c r="L32" s="2">
        <v>1</v>
      </c>
      <c r="Q32" s="34">
        <v>1</v>
      </c>
      <c r="S32" s="32">
        <v>1</v>
      </c>
      <c r="AU32" s="39">
        <f>N32+6*O32+10*P32+10*Q32+4*R32+6*S32+4*T32+4*U32+6*V32+8*W32+6*X32+8*Y32+8*Z32+4*AA32+10*AB32+10*AC32+6*AD32+6*AE32+8*AF32+4*AG32+4*AH32+8*AI32+8*AJ32+8*AK32+6*AL32+10*AM32+6*AN32+4*AO32+8*AP32+4*AQ32+6*AR32+6*AS32+10*AT32</f>
        <v>16</v>
      </c>
      <c r="AW32" s="10">
        <v>4</v>
      </c>
      <c r="AX32" s="12">
        <f>AW32*6</f>
        <v>24</v>
      </c>
      <c r="AY32" s="13">
        <f>E32*4</f>
        <v>12</v>
      </c>
      <c r="AZ32" s="10">
        <f>F32*2</f>
        <v>4</v>
      </c>
      <c r="BA32" t="s">
        <v>52</v>
      </c>
      <c r="BB32" t="s">
        <v>32</v>
      </c>
      <c r="BC32" t="s">
        <v>6</v>
      </c>
    </row>
    <row r="33" spans="1:56" x14ac:dyDescent="0.2">
      <c r="A33" t="s">
        <v>81</v>
      </c>
      <c r="B33" s="28" t="s">
        <v>457</v>
      </c>
      <c r="C33" s="4" t="s">
        <v>205</v>
      </c>
      <c r="D33" s="4"/>
      <c r="E33" s="2">
        <v>3</v>
      </c>
      <c r="F33" s="2">
        <v>2</v>
      </c>
      <c r="G33" s="9">
        <f>((2*B33+AX33+AY33+AZ33+2*AU33)/6)+AV33</f>
        <v>14</v>
      </c>
      <c r="H33" t="s">
        <v>26</v>
      </c>
      <c r="I33" s="5">
        <v>3</v>
      </c>
      <c r="J33" s="9">
        <f>(B33+AX33/3+(AY33+1)+4*I33)/((F33+3))</f>
        <v>7.8</v>
      </c>
      <c r="K33" s="5" t="s">
        <v>112</v>
      </c>
      <c r="L33" s="2">
        <v>1</v>
      </c>
      <c r="M33" s="18" t="s">
        <v>473</v>
      </c>
      <c r="Q33" s="34">
        <v>1</v>
      </c>
      <c r="AS33" s="34">
        <v>1</v>
      </c>
      <c r="AU33" s="39">
        <f>N33+6*O33+10*P33+10*Q33+4*R33+6*S33+4*T33+4*U33+6*V33+8*W33+6*X33+8*Y33+8*Z33+4*AA33+10*AB33+10*AC33+6*AD33+6*AE33+8*AF33+4*AG33+4*AH33+8*AI33+8*AJ33+8*AK33+6*AL33+10*AM33+6*AN33+4*AO33+8*AP33+4*AQ33+6*AR33+6*AS33+10*AT33</f>
        <v>16</v>
      </c>
      <c r="AW33" s="10">
        <v>4</v>
      </c>
      <c r="AX33" s="12">
        <f>AW33*6</f>
        <v>24</v>
      </c>
      <c r="AY33" s="13">
        <f>E33*4</f>
        <v>12</v>
      </c>
      <c r="AZ33" s="10">
        <f>F33*2</f>
        <v>4</v>
      </c>
      <c r="BA33" t="s">
        <v>81</v>
      </c>
      <c r="BB33" t="s">
        <v>80</v>
      </c>
      <c r="BC33" t="s">
        <v>77</v>
      </c>
      <c r="BD33" s="1" t="s">
        <v>175</v>
      </c>
    </row>
    <row r="34" spans="1:56" x14ac:dyDescent="0.2">
      <c r="A34" s="1" t="s">
        <v>183</v>
      </c>
      <c r="B34" s="28" t="s">
        <v>403</v>
      </c>
      <c r="C34" s="4" t="s">
        <v>121</v>
      </c>
      <c r="D34" s="4"/>
      <c r="E34" s="2">
        <v>3</v>
      </c>
      <c r="F34" s="2">
        <v>3</v>
      </c>
      <c r="G34" s="9">
        <f>((2*B34+AX34+AY34+AZ34+2*AU34)/6)+AV34</f>
        <v>13.833333333333334</v>
      </c>
      <c r="H34" s="1" t="s">
        <v>15</v>
      </c>
      <c r="I34" s="5">
        <v>2</v>
      </c>
      <c r="J34" s="9">
        <f>(B34+AX34/3+(AY34+1)+4*I34)/((F34+3))</f>
        <v>5.166666666666667</v>
      </c>
      <c r="K34" s="5" t="s">
        <v>112</v>
      </c>
      <c r="L34" s="2">
        <v>1</v>
      </c>
      <c r="M34" s="18" t="s">
        <v>468</v>
      </c>
      <c r="AN34" s="35">
        <v>1</v>
      </c>
      <c r="AP34" s="31">
        <v>1</v>
      </c>
      <c r="AU34" s="39">
        <f>N34+6*O34+10*P34+10*Q34+4*R34+6*S34+4*T34+4*U34+6*V34+8*W34+6*X34+8*Y34+8*Z34+4*AA34+10*AB34+10*AC34+6*AD34+6*AE34+8*AF34+4*AG34+4*AH34+8*AI34+8*AJ34+8*AK34+6*AL34+10*AM34+6*AN34+4*AO34+8*AP34+4*AQ34+6*AR34+6*AS34+10*AT34</f>
        <v>14</v>
      </c>
      <c r="AV34" s="30">
        <v>2</v>
      </c>
      <c r="AW34" s="10">
        <v>2.5</v>
      </c>
      <c r="AX34" s="12">
        <f>AW34*6</f>
        <v>15</v>
      </c>
      <c r="AY34" s="13">
        <f>E34*4</f>
        <v>12</v>
      </c>
      <c r="AZ34" s="10">
        <f>F34*2</f>
        <v>6</v>
      </c>
      <c r="BA34" s="1" t="s">
        <v>183</v>
      </c>
      <c r="BB34" t="s">
        <v>5</v>
      </c>
      <c r="BC34" t="s">
        <v>6</v>
      </c>
    </row>
    <row r="35" spans="1:56" x14ac:dyDescent="0.2">
      <c r="A35" s="1" t="s">
        <v>237</v>
      </c>
      <c r="B35" s="28" t="s">
        <v>459</v>
      </c>
      <c r="C35" s="4" t="s">
        <v>204</v>
      </c>
      <c r="D35" s="4"/>
      <c r="E35" s="2">
        <v>2</v>
      </c>
      <c r="F35" s="2">
        <v>2</v>
      </c>
      <c r="G35" s="9">
        <f>((2*B35+AX35+AY35+AZ35+2*AU35)/6)+AV35</f>
        <v>13.5</v>
      </c>
      <c r="H35" s="1" t="s">
        <v>15</v>
      </c>
      <c r="I35" s="5">
        <v>2</v>
      </c>
      <c r="J35" s="9">
        <f>(B35+AX35/3+(AY35+1)+4*I35)/((F35+3))</f>
        <v>6.4</v>
      </c>
      <c r="K35" s="5" t="s">
        <v>112</v>
      </c>
      <c r="L35" s="2">
        <v>1</v>
      </c>
      <c r="W35" s="32">
        <v>1</v>
      </c>
      <c r="AP35" s="31">
        <v>1</v>
      </c>
      <c r="AU35" s="39">
        <f>N35+6*O35+10*P35+10*Q35+4*R35+6*S35+4*T35+4*U35+6*V35+8*W35+6*X35+8*Y35+8*Z35+4*AA35+10*AB35+10*AC35+6*AD35+6*AE35+8*AF35+4*AG35+4*AH35+8*AI35+8*AJ35+8*AK35+6*AL35+10*AM35+6*AN35+4*AO35+8*AP35+4*AQ35+6*AR35+6*AS35+10*AT35</f>
        <v>16</v>
      </c>
      <c r="AW35" s="10">
        <v>3.5</v>
      </c>
      <c r="AX35" s="12">
        <f>AW35*6</f>
        <v>21</v>
      </c>
      <c r="AY35" s="13">
        <f>E35*4</f>
        <v>8</v>
      </c>
      <c r="AZ35" s="10">
        <f>F35*2</f>
        <v>4</v>
      </c>
      <c r="BA35" s="1" t="s">
        <v>237</v>
      </c>
      <c r="BB35" s="1" t="s">
        <v>176</v>
      </c>
      <c r="BC35" s="1" t="s">
        <v>177</v>
      </c>
      <c r="BD35" t="s">
        <v>99</v>
      </c>
    </row>
    <row r="36" spans="1:56" x14ac:dyDescent="0.2">
      <c r="A36" s="1" t="s">
        <v>208</v>
      </c>
      <c r="B36" s="28" t="s">
        <v>457</v>
      </c>
      <c r="C36" s="4" t="s">
        <v>114</v>
      </c>
      <c r="D36" s="4"/>
      <c r="E36" s="2">
        <v>2</v>
      </c>
      <c r="F36" s="2">
        <v>3</v>
      </c>
      <c r="G36" s="9">
        <f>((2*B36+AX36+AY36+AZ36+2*AU36)/6)+AV36</f>
        <v>13.333333333333334</v>
      </c>
      <c r="H36" t="s">
        <v>26</v>
      </c>
      <c r="I36" s="5">
        <v>3</v>
      </c>
      <c r="J36" s="9">
        <f>(B36+AX36/3+(AY36+1)+4*I36)/((F36+3))</f>
        <v>5.5</v>
      </c>
      <c r="K36" s="5" t="s">
        <v>112</v>
      </c>
      <c r="L36" s="2">
        <v>1</v>
      </c>
      <c r="M36" s="18" t="s">
        <v>474</v>
      </c>
      <c r="Q36" s="34">
        <v>1</v>
      </c>
      <c r="AK36" s="32">
        <v>1</v>
      </c>
      <c r="AU36" s="39">
        <f>N36+6*O36+10*P36+10*Q36+4*R36+6*S36+4*T36+4*U36+6*V36+8*W36+6*X36+8*Y36+8*Z36+4*AA36+10*AB36+10*AC36+6*AD36+6*AE36+8*AF36+4*AG36+4*AH36+8*AI36+8*AJ36+8*AK36+6*AL36+10*AM36+6*AN36+4*AO36+8*AP36+4*AQ36+6*AR36+6*AS36+10*AT36</f>
        <v>18</v>
      </c>
      <c r="AW36" s="10">
        <v>3</v>
      </c>
      <c r="AX36" s="12">
        <f>AW36*6</f>
        <v>18</v>
      </c>
      <c r="AY36" s="13">
        <f>E36*4</f>
        <v>8</v>
      </c>
      <c r="AZ36" s="10">
        <f>F36*2</f>
        <v>6</v>
      </c>
      <c r="BA36" s="1" t="s">
        <v>208</v>
      </c>
      <c r="BB36" t="s">
        <v>32</v>
      </c>
      <c r="BC36" t="s">
        <v>6</v>
      </c>
      <c r="BD36" t="s">
        <v>85</v>
      </c>
    </row>
    <row r="37" spans="1:56" x14ac:dyDescent="0.2">
      <c r="A37" t="s">
        <v>58</v>
      </c>
      <c r="B37" s="28" t="s">
        <v>458</v>
      </c>
      <c r="C37" s="4" t="s">
        <v>121</v>
      </c>
      <c r="D37" s="4"/>
      <c r="E37" s="2">
        <v>3</v>
      </c>
      <c r="F37" s="2">
        <v>3</v>
      </c>
      <c r="G37" s="9">
        <f>((2*B37+AX37+AY37+AZ37+2*AU37)/6)+AV37</f>
        <v>13.166666666666666</v>
      </c>
      <c r="H37" s="1" t="s">
        <v>15</v>
      </c>
      <c r="I37" s="5">
        <v>2</v>
      </c>
      <c r="J37" s="9">
        <f>(B37+AX37/3+(AY37+1)+4*I37)/((F37+3))</f>
        <v>5.5</v>
      </c>
      <c r="K37" s="5" t="s">
        <v>112</v>
      </c>
      <c r="L37" s="2">
        <v>1</v>
      </c>
      <c r="W37" s="32">
        <v>1</v>
      </c>
      <c r="AP37" s="31">
        <v>1</v>
      </c>
      <c r="AU37" s="39">
        <f>N37+6*O37+10*P37+10*Q37+4*R37+6*S37+4*T37+4*U37+6*V37+8*W37+6*X37+8*Y37+8*Z37+4*AA37+10*AB37+10*AC37+6*AD37+6*AE37+8*AF37+4*AG37+4*AH37+8*AI37+8*AJ37+8*AK37+6*AL37+10*AM37+6*AN37+4*AO37+8*AP37+4*AQ37+6*AR37+6*AS37+10*AT37</f>
        <v>16</v>
      </c>
      <c r="AW37" s="10">
        <v>2.5</v>
      </c>
      <c r="AX37" s="12">
        <f>AW37*6</f>
        <v>15</v>
      </c>
      <c r="AY37" s="13">
        <f>E37*4</f>
        <v>12</v>
      </c>
      <c r="AZ37" s="10">
        <f>F37*2</f>
        <v>6</v>
      </c>
      <c r="BA37" t="s">
        <v>58</v>
      </c>
      <c r="BB37" t="s">
        <v>32</v>
      </c>
      <c r="BC37" t="s">
        <v>6</v>
      </c>
    </row>
    <row r="38" spans="1:56" x14ac:dyDescent="0.2">
      <c r="A38" t="s">
        <v>70</v>
      </c>
      <c r="B38" s="28" t="s">
        <v>457</v>
      </c>
      <c r="D38" s="4" t="s">
        <v>143</v>
      </c>
      <c r="E38" s="2">
        <v>3</v>
      </c>
      <c r="F38" s="2">
        <v>2</v>
      </c>
      <c r="G38" s="9">
        <f>((2*B38+AX38+AY38+AZ38+2*AU38)/6)+AV38</f>
        <v>13.166666666666666</v>
      </c>
      <c r="H38" s="1" t="s">
        <v>15</v>
      </c>
      <c r="I38" s="5">
        <v>2</v>
      </c>
      <c r="J38" s="9">
        <f>(B38+AX38/3+(AY38+1)+4*I38)/((F38+3))</f>
        <v>7.2</v>
      </c>
      <c r="K38" s="5" t="s">
        <v>112</v>
      </c>
      <c r="L38" s="2">
        <v>1</v>
      </c>
      <c r="X38" s="33">
        <v>1</v>
      </c>
      <c r="AN38" s="35">
        <v>1</v>
      </c>
      <c r="AU38" s="39">
        <f>N38+6*O38+10*P38+10*Q38+4*R38+6*S38+4*T38+4*U38+6*V38+8*W38+6*X38+8*Y38+8*Z38+4*AA38+10*AB38+10*AC38+6*AD38+6*AE38+8*AF38+4*AG38+4*AH38+8*AI38+8*AJ38+8*AK38+6*AL38+10*AM38+6*AN38+4*AO38+8*AP38+4*AQ38+6*AR38+6*AS38+10*AT38</f>
        <v>12</v>
      </c>
      <c r="AW38" s="10">
        <v>3</v>
      </c>
      <c r="AX38" s="12">
        <f>AW38*9</f>
        <v>27</v>
      </c>
      <c r="AY38" s="13">
        <f>E38*4</f>
        <v>12</v>
      </c>
      <c r="AZ38" s="10">
        <f>F38*2</f>
        <v>4</v>
      </c>
      <c r="BA38" t="s">
        <v>70</v>
      </c>
      <c r="BB38" t="s">
        <v>65</v>
      </c>
      <c r="BC38" t="s">
        <v>66</v>
      </c>
      <c r="BD38" s="1" t="s">
        <v>175</v>
      </c>
    </row>
    <row r="39" spans="1:56" x14ac:dyDescent="0.2">
      <c r="A39" t="s">
        <v>45</v>
      </c>
      <c r="B39" s="28" t="s">
        <v>458</v>
      </c>
      <c r="C39" s="4" t="s">
        <v>113</v>
      </c>
      <c r="D39" s="4"/>
      <c r="E39" s="2">
        <v>3</v>
      </c>
      <c r="F39" s="2">
        <v>2</v>
      </c>
      <c r="G39" s="9">
        <f>((2*B39+AX39+AY39+AZ39+2*AU39)/6)+AV39</f>
        <v>13.003333333333332</v>
      </c>
      <c r="H39" s="1" t="s">
        <v>15</v>
      </c>
      <c r="I39" s="5">
        <v>2</v>
      </c>
      <c r="J39" s="9">
        <f>(B39+AX39/3+(AY39+1)+4*I39)/((F39+3))</f>
        <v>6.668000000000001</v>
      </c>
      <c r="K39" s="5" t="s">
        <v>112</v>
      </c>
      <c r="L39" s="2">
        <v>1</v>
      </c>
      <c r="AK39" s="32">
        <v>1</v>
      </c>
      <c r="AP39" s="31">
        <v>1</v>
      </c>
      <c r="AU39" s="39">
        <f>N39+6*O39+10*P39+10*Q39+4*R39+6*S39+4*T39+4*U39+6*V39+8*W39+6*X39+8*Y39+8*Z39+4*AA39+10*AB39+10*AC39+6*AD39+6*AE39+8*AF39+4*AG39+4*AH39+8*AI39+8*AJ39+8*AK39+6*AL39+10*AM39+6*AN39+4*AO39+8*AP39+4*AQ39+6*AR39+6*AS39+10*AT39</f>
        <v>16</v>
      </c>
      <c r="AW39" s="10">
        <v>2.67</v>
      </c>
      <c r="AX39" s="12">
        <f>AW39*6</f>
        <v>16.02</v>
      </c>
      <c r="AY39" s="13">
        <f>E39*4</f>
        <v>12</v>
      </c>
      <c r="AZ39" s="10">
        <f>F39*2</f>
        <v>4</v>
      </c>
      <c r="BA39" t="s">
        <v>45</v>
      </c>
      <c r="BB39" t="s">
        <v>32</v>
      </c>
      <c r="BC39" t="s">
        <v>6</v>
      </c>
    </row>
    <row r="40" spans="1:56" x14ac:dyDescent="0.2">
      <c r="A40" t="s">
        <v>30</v>
      </c>
      <c r="B40" s="28" t="s">
        <v>459</v>
      </c>
      <c r="C40" s="4" t="s">
        <v>181</v>
      </c>
      <c r="D40" s="4"/>
      <c r="E40" s="2">
        <v>3</v>
      </c>
      <c r="F40" s="2">
        <v>3</v>
      </c>
      <c r="G40" s="9">
        <f>((2*B40+AX40+AY40+AZ40+2*AU40)/6)+AV40</f>
        <v>13</v>
      </c>
      <c r="H40" s="1" t="s">
        <v>15</v>
      </c>
      <c r="I40" s="5">
        <v>2</v>
      </c>
      <c r="J40" s="9">
        <f>(B40+AX40/3+(AY40+1)+4*I40)/((F40+3))</f>
        <v>6.166666666666667</v>
      </c>
      <c r="K40" s="5" t="s">
        <v>112</v>
      </c>
      <c r="L40" s="2">
        <v>1</v>
      </c>
      <c r="Q40" s="34">
        <v>1</v>
      </c>
      <c r="AU40" s="39">
        <f>N40+6*O40+10*P40+10*Q40+4*R40+6*S40+4*T40+4*U40+6*V40+8*W40+6*X40+8*Y40+8*Z40+4*AA40+10*AB40+10*AC40+6*AD40+6*AE40+8*AF40+4*AG40+4*AH40+8*AI40+8*AJ40+8*AK40+6*AL40+10*AM40+6*AN40+4*AO40+8*AP40+4*AQ40+6*AR40+6*AS40+10*AT40</f>
        <v>10</v>
      </c>
      <c r="AW40" s="10">
        <v>4</v>
      </c>
      <c r="AX40" s="12">
        <f>AW40*6</f>
        <v>24</v>
      </c>
      <c r="AY40" s="13">
        <f>E40*4</f>
        <v>12</v>
      </c>
      <c r="AZ40" s="10">
        <f>F40*2</f>
        <v>6</v>
      </c>
      <c r="BA40" t="s">
        <v>30</v>
      </c>
      <c r="BB40" t="s">
        <v>5</v>
      </c>
      <c r="BC40" t="s">
        <v>6</v>
      </c>
      <c r="BD40" t="s">
        <v>33</v>
      </c>
    </row>
    <row r="41" spans="1:56" x14ac:dyDescent="0.2">
      <c r="A41" s="1" t="s">
        <v>216</v>
      </c>
      <c r="B41" s="28" t="s">
        <v>403</v>
      </c>
      <c r="D41" s="4" t="s">
        <v>235</v>
      </c>
      <c r="E41" s="2">
        <v>1</v>
      </c>
      <c r="F41" s="2">
        <v>3</v>
      </c>
      <c r="G41" s="9">
        <f>((2*B41+AX41+AY41+AZ41+2*AU41)/6)+AV41</f>
        <v>12.994999999999999</v>
      </c>
      <c r="H41" s="1" t="s">
        <v>15</v>
      </c>
      <c r="I41" s="5">
        <v>2</v>
      </c>
      <c r="J41" s="9">
        <f>(B41+AX41/3+(AY41+1)+4*I41)/((F41+3))</f>
        <v>4.665</v>
      </c>
      <c r="K41" s="5" t="s">
        <v>112</v>
      </c>
      <c r="L41" s="2">
        <v>1</v>
      </c>
      <c r="X41" s="33">
        <v>1</v>
      </c>
      <c r="AJ41" s="33">
        <v>1</v>
      </c>
      <c r="AU41" s="39">
        <f>N41+6*O41+10*P41+10*Q41+4*R41+6*S41+4*T41+4*U41+6*V41+8*W41+6*X41+8*Y41+8*Z41+4*AA41+10*AB41+10*AC41+6*AD41+6*AE41+8*AF41+4*AG41+4*AH41+8*AI41+8*AJ41+8*AK41+6*AL41+10*AM41+6*AN41+4*AO41+8*AP41+4*AQ41+6*AR41+6*AS41+10*AT41</f>
        <v>14</v>
      </c>
      <c r="AW41" s="10">
        <v>3.33</v>
      </c>
      <c r="AX41" s="12">
        <f>AW41*9</f>
        <v>29.97</v>
      </c>
      <c r="AY41" s="13">
        <f>E41*4</f>
        <v>4</v>
      </c>
      <c r="AZ41" s="10">
        <f>F41*2</f>
        <v>6</v>
      </c>
      <c r="BA41" s="1" t="s">
        <v>216</v>
      </c>
      <c r="BB41" t="s">
        <v>32</v>
      </c>
      <c r="BC41" t="s">
        <v>6</v>
      </c>
      <c r="BD41" t="s">
        <v>99</v>
      </c>
    </row>
    <row r="42" spans="1:56" x14ac:dyDescent="0.2">
      <c r="A42" s="1" t="s">
        <v>203</v>
      </c>
      <c r="B42" s="28" t="s">
        <v>403</v>
      </c>
      <c r="C42" s="4" t="s">
        <v>204</v>
      </c>
      <c r="D42" s="4"/>
      <c r="E42" s="2">
        <v>3</v>
      </c>
      <c r="F42" s="2">
        <v>3</v>
      </c>
      <c r="G42" s="9">
        <f>((2*B42+AX42+AY42+AZ42+2*AU42)/6)+AV42</f>
        <v>12.833333333333334</v>
      </c>
      <c r="H42" t="s">
        <v>26</v>
      </c>
      <c r="I42" s="5">
        <v>3</v>
      </c>
      <c r="J42" s="9">
        <f>(B42+AX42/3+(AY42+1)+4*I42)/((F42+3))</f>
        <v>6.166666666666667</v>
      </c>
      <c r="K42" s="5" t="s">
        <v>112</v>
      </c>
      <c r="L42" s="2">
        <v>1</v>
      </c>
      <c r="Q42" s="34">
        <v>1</v>
      </c>
      <c r="T42" s="36">
        <v>1</v>
      </c>
      <c r="AU42" s="39">
        <f>N42+6*O42+10*P42+10*Q42+4*R42+6*S42+4*T42+4*U42+6*V42+8*W42+6*X42+8*Y42+8*Z42+4*AA42+10*AB42+10*AC42+6*AD42+6*AE42+8*AF42+4*AG42+4*AH42+8*AI42+8*AJ42+8*AK42+6*AL42+10*AM42+6*AN42+4*AO42+8*AP42+4*AQ42+6*AR42+6*AS42+10*AT42</f>
        <v>14</v>
      </c>
      <c r="AW42" s="10">
        <v>3.5</v>
      </c>
      <c r="AX42" s="12">
        <f>AW42*6</f>
        <v>21</v>
      </c>
      <c r="AY42" s="13">
        <f>E42*4</f>
        <v>12</v>
      </c>
      <c r="AZ42" s="10">
        <f>F42*2</f>
        <v>6</v>
      </c>
      <c r="BA42" s="1" t="s">
        <v>203</v>
      </c>
      <c r="BB42" t="s">
        <v>32</v>
      </c>
      <c r="BC42" t="s">
        <v>6</v>
      </c>
      <c r="BD42" t="s">
        <v>10</v>
      </c>
    </row>
    <row r="43" spans="1:56" x14ac:dyDescent="0.2">
      <c r="A43" t="s">
        <v>53</v>
      </c>
      <c r="B43" s="28" t="s">
        <v>457</v>
      </c>
      <c r="C43" s="4" t="s">
        <v>234</v>
      </c>
      <c r="D43" s="4"/>
      <c r="E43" s="2">
        <v>3</v>
      </c>
      <c r="F43" s="2">
        <v>2</v>
      </c>
      <c r="G43" s="9">
        <f>((2*B43+AX43+AY43+AZ43+2*AU43)/6)+AV43</f>
        <v>12.833333333333334</v>
      </c>
      <c r="H43" s="1" t="s">
        <v>15</v>
      </c>
      <c r="I43" s="5">
        <v>2</v>
      </c>
      <c r="J43" s="9">
        <f>(B43+AX43/3+(AY43+1)+4*I43)/((F43+3))</f>
        <v>6.8</v>
      </c>
      <c r="K43" s="5" t="s">
        <v>112</v>
      </c>
      <c r="L43" s="2">
        <v>1</v>
      </c>
      <c r="M43" s="18" t="s">
        <v>471</v>
      </c>
      <c r="AN43" s="35">
        <v>1</v>
      </c>
      <c r="AP43" s="31">
        <v>1</v>
      </c>
      <c r="AU43" s="39">
        <f>N43+6*O43+10*P43+10*Q43+4*R43+6*S43+4*T43+4*U43+6*V43+8*W43+6*X43+8*Y43+8*Z43+4*AA43+10*AB43+10*AC43+6*AD43+6*AE43+8*AF43+4*AG43+4*AH43+8*AI43+8*AJ43+8*AK43+6*AL43+10*AM43+6*AN43+4*AO43+8*AP43+4*AQ43+6*AR43+6*AS43+10*AT43</f>
        <v>14</v>
      </c>
      <c r="AW43" s="10">
        <v>3.5</v>
      </c>
      <c r="AX43" s="12">
        <f>AW43*6</f>
        <v>21</v>
      </c>
      <c r="AY43" s="13">
        <f>E43*4</f>
        <v>12</v>
      </c>
      <c r="AZ43" s="10">
        <f>F43*2</f>
        <v>4</v>
      </c>
      <c r="BA43" t="s">
        <v>53</v>
      </c>
      <c r="BB43" t="s">
        <v>32</v>
      </c>
      <c r="BC43" t="s">
        <v>6</v>
      </c>
      <c r="BD43" t="s">
        <v>25</v>
      </c>
    </row>
    <row r="44" spans="1:56" x14ac:dyDescent="0.2">
      <c r="A44" t="s">
        <v>24</v>
      </c>
      <c r="B44" s="28" t="s">
        <v>457</v>
      </c>
      <c r="C44" s="4" t="s">
        <v>181</v>
      </c>
      <c r="D44" s="4"/>
      <c r="E44" s="2">
        <v>3</v>
      </c>
      <c r="F44" s="2">
        <v>2</v>
      </c>
      <c r="G44" s="9">
        <f>((2*B44+AX44+AY44+AZ44+2*AU44)/6)+AV44</f>
        <v>12.666666666666666</v>
      </c>
      <c r="H44" s="1" t="s">
        <v>15</v>
      </c>
      <c r="I44" s="5">
        <v>2</v>
      </c>
      <c r="J44" s="9">
        <f>(B44+AX44/3+(AY44+1)+4*I44)/((F44+3))</f>
        <v>7</v>
      </c>
      <c r="K44" s="5" t="s">
        <v>112</v>
      </c>
      <c r="L44" s="2">
        <v>1</v>
      </c>
      <c r="AG44" s="34">
        <v>1</v>
      </c>
      <c r="AP44" s="31">
        <v>1</v>
      </c>
      <c r="AU44" s="39">
        <f>N44+6*O44+10*P44+10*Q44+4*R44+6*S44+4*T44+4*U44+6*V44+8*W44+6*X44+8*Y44+8*Z44+4*AA44+10*AB44+10*AC44+6*AD44+6*AE44+8*AF44+4*AG44+4*AH44+8*AI44+8*AJ44+8*AK44+6*AL44+10*AM44+6*AN44+4*AO44+8*AP44+4*AQ44+6*AR44+6*AS44+10*AT44</f>
        <v>12</v>
      </c>
      <c r="AW44" s="10">
        <v>4</v>
      </c>
      <c r="AX44" s="12">
        <f>AW44*6</f>
        <v>24</v>
      </c>
      <c r="AY44" s="13">
        <f>E44*4</f>
        <v>12</v>
      </c>
      <c r="AZ44" s="10">
        <f>F44*2</f>
        <v>4</v>
      </c>
      <c r="BA44" t="s">
        <v>24</v>
      </c>
      <c r="BB44" t="s">
        <v>5</v>
      </c>
      <c r="BC44" t="s">
        <v>6</v>
      </c>
      <c r="BD44" t="s">
        <v>72</v>
      </c>
    </row>
    <row r="45" spans="1:56" x14ac:dyDescent="0.2">
      <c r="A45" s="1" t="s">
        <v>123</v>
      </c>
      <c r="B45" s="28" t="s">
        <v>462</v>
      </c>
      <c r="C45" s="4" t="s">
        <v>193</v>
      </c>
      <c r="D45" s="4"/>
      <c r="E45" s="2">
        <v>3</v>
      </c>
      <c r="F45" s="2">
        <v>3</v>
      </c>
      <c r="G45" s="9">
        <f>((2*B45+AX45+AY45+AZ45+2*AU45)/6)+AV45</f>
        <v>12.666666666666666</v>
      </c>
      <c r="H45" s="1" t="s">
        <v>8</v>
      </c>
      <c r="I45" s="5">
        <v>4</v>
      </c>
      <c r="J45" s="9">
        <f>(B45+AX45/3+(AY45+1)+4*I45)/((F45+3))</f>
        <v>6.333333333333333</v>
      </c>
      <c r="K45" s="5" t="s">
        <v>112</v>
      </c>
      <c r="L45" s="2">
        <v>1</v>
      </c>
      <c r="M45" s="18" t="s">
        <v>482</v>
      </c>
      <c r="Q45" s="34">
        <v>1</v>
      </c>
      <c r="AS45" s="34">
        <v>1</v>
      </c>
      <c r="AU45" s="39">
        <f>N45+6*O45+10*P45+10*Q45+4*R45+6*S45+4*T45+4*U45+6*V45+8*W45+6*X45+8*Y45+8*Z45+4*AA45+10*AB45+10*AC45+6*AD45+6*AE45+8*AF45+4*AG45+4*AH45+8*AI45+8*AJ45+8*AK45+6*AL45+10*AM45+6*AN45+4*AO45+8*AP45+4*AQ45+6*AR45+6*AS45+10*AT45</f>
        <v>16</v>
      </c>
      <c r="AW45" s="10">
        <v>4</v>
      </c>
      <c r="AX45" s="12">
        <f>AW45*6</f>
        <v>24</v>
      </c>
      <c r="AY45" s="13">
        <f>E45*4</f>
        <v>12</v>
      </c>
      <c r="AZ45" s="10">
        <f>F45*2</f>
        <v>6</v>
      </c>
      <c r="BA45" s="1" t="s">
        <v>123</v>
      </c>
      <c r="BB45" t="s">
        <v>5</v>
      </c>
      <c r="BC45" t="s">
        <v>6</v>
      </c>
      <c r="BD45" s="1" t="s">
        <v>175</v>
      </c>
    </row>
    <row r="46" spans="1:56" x14ac:dyDescent="0.2">
      <c r="A46" s="1" t="s">
        <v>126</v>
      </c>
      <c r="B46" s="28" t="s">
        <v>457</v>
      </c>
      <c r="C46" s="4" t="s">
        <v>128</v>
      </c>
      <c r="D46" s="4"/>
      <c r="E46" s="2">
        <v>3</v>
      </c>
      <c r="F46" s="2">
        <v>2</v>
      </c>
      <c r="G46" s="9">
        <f>((2*B46+AX46+AY46+AZ46+2*AU46)/6)+AV46</f>
        <v>12.17</v>
      </c>
      <c r="H46" t="s">
        <v>26</v>
      </c>
      <c r="I46" s="5">
        <v>3</v>
      </c>
      <c r="J46" s="9">
        <f>(B46+AX46/3+(AY46+1)+4*I46)/((F46+3))</f>
        <v>7.4680000000000009</v>
      </c>
      <c r="K46" s="5" t="s">
        <v>112</v>
      </c>
      <c r="L46" s="2">
        <v>1</v>
      </c>
      <c r="M46" s="1" t="s">
        <v>476</v>
      </c>
      <c r="Q46" s="34">
        <v>1</v>
      </c>
      <c r="AU46" s="39">
        <f>N46+6*O46+10*P46+10*Q46+4*R46+6*S46+4*T46+4*U46+6*V46+8*W46+6*X46+8*Y46+8*Z46+4*AA46+10*AB46+10*AC46+6*AD46+6*AE46+8*AF46+4*AG46+4*AH46+8*AI46+8*AJ46+8*AK46+6*AL46+10*AM46+6*AN46+4*AO46+8*AP46+4*AQ46+6*AR46+6*AS46+10*AT46</f>
        <v>10</v>
      </c>
      <c r="AV46" s="30">
        <v>1</v>
      </c>
      <c r="AW46" s="10">
        <v>3.17</v>
      </c>
      <c r="AX46" s="12">
        <f>AW46*6</f>
        <v>19.02</v>
      </c>
      <c r="AY46" s="13">
        <f>E46*4</f>
        <v>12</v>
      </c>
      <c r="AZ46" s="10">
        <f>F46*2</f>
        <v>4</v>
      </c>
      <c r="BA46" s="1" t="s">
        <v>126</v>
      </c>
      <c r="BB46" t="s">
        <v>95</v>
      </c>
      <c r="BC46" t="s">
        <v>77</v>
      </c>
      <c r="BD46" t="s">
        <v>10</v>
      </c>
    </row>
    <row r="47" spans="1:56" x14ac:dyDescent="0.2">
      <c r="A47" s="1" t="s">
        <v>236</v>
      </c>
      <c r="B47" s="28" t="s">
        <v>458</v>
      </c>
      <c r="C47" s="4" t="s">
        <v>121</v>
      </c>
      <c r="D47" s="4"/>
      <c r="E47" s="2">
        <v>2</v>
      </c>
      <c r="F47" s="2">
        <v>2</v>
      </c>
      <c r="G47" s="9">
        <f>((2*B47+AX47+AY47+AZ47+2*AU47)/6)+AV47</f>
        <v>12.166666666666666</v>
      </c>
      <c r="H47" s="1" t="s">
        <v>15</v>
      </c>
      <c r="I47" s="5">
        <v>2</v>
      </c>
      <c r="J47" s="9">
        <f>(B47+AX47/3+(AY47+1)+4*I47)/((F47+3))</f>
        <v>5.8</v>
      </c>
      <c r="K47" s="5" t="s">
        <v>112</v>
      </c>
      <c r="L47" s="2">
        <v>1</v>
      </c>
      <c r="M47" s="18" t="s">
        <v>469</v>
      </c>
      <c r="AL47" s="35">
        <v>1</v>
      </c>
      <c r="AM47" s="32">
        <v>1</v>
      </c>
      <c r="AU47" s="39">
        <f>N47+6*O47+10*P47+10*Q47+4*R47+6*S47+4*T47+4*U47+6*V47+8*W47+6*X47+8*Y47+8*Z47+4*AA47+10*AB47+10*AC47+6*AD47+6*AE47+8*AF47+4*AG47+4*AH47+8*AI47+8*AJ47+8*AK47+6*AL47+10*AM47+6*AN47+4*AO47+8*AP47+4*AQ47+6*AR47+6*AS47+10*AT47</f>
        <v>16</v>
      </c>
      <c r="AW47" s="10">
        <v>2.5</v>
      </c>
      <c r="AX47" s="12">
        <f>AW47*6</f>
        <v>15</v>
      </c>
      <c r="AY47" s="13">
        <f>E47*4</f>
        <v>8</v>
      </c>
      <c r="AZ47" s="10">
        <f>F47*2</f>
        <v>4</v>
      </c>
      <c r="BA47" s="1" t="s">
        <v>236</v>
      </c>
      <c r="BB47" s="1" t="s">
        <v>176</v>
      </c>
      <c r="BC47" s="1" t="s">
        <v>177</v>
      </c>
      <c r="BD47" t="s">
        <v>107</v>
      </c>
    </row>
    <row r="48" spans="1:56" x14ac:dyDescent="0.2">
      <c r="A48" t="s">
        <v>90</v>
      </c>
      <c r="B48" s="28">
        <v>1</v>
      </c>
      <c r="C48" s="4" t="s">
        <v>111</v>
      </c>
      <c r="D48" s="4"/>
      <c r="E48" s="2">
        <v>3</v>
      </c>
      <c r="F48" s="2">
        <v>3</v>
      </c>
      <c r="G48" s="9">
        <f>((2*B48+AX48+AY48+AZ48+2*AU48)/6)+AV48</f>
        <v>12</v>
      </c>
      <c r="H48" s="1" t="s">
        <v>8</v>
      </c>
      <c r="I48" s="2">
        <v>3</v>
      </c>
      <c r="J48" s="9">
        <f>(B48+AX48/3+(AY48+1)+4*I48)/((F48+3))</f>
        <v>5</v>
      </c>
      <c r="K48" s="2">
        <v>3</v>
      </c>
      <c r="L48" s="2">
        <v>10</v>
      </c>
      <c r="AE48" s="37">
        <v>1</v>
      </c>
      <c r="AK48" s="32">
        <v>1</v>
      </c>
      <c r="AU48" s="39">
        <f>N48+6*O48+10*P48+10*Q48+4*R48+6*S48+4*T48+4*U48+6*V48+8*W48+6*X48+8*Y48+8*Z48+4*AA48+10*AB48+10*AC48+6*AD48+6*AE48+8*AF48+4*AG48+4*AH48+8*AI48+8*AJ48+8*AK48+6*AL48+10*AM48+6*AN48+4*AO48+8*AP48+4*AQ48+6*AR48+6*AS48+10*AT48</f>
        <v>14</v>
      </c>
      <c r="AV48" s="30">
        <v>2</v>
      </c>
      <c r="AW48" s="10">
        <v>2</v>
      </c>
      <c r="AX48" s="12">
        <f>AW48*6</f>
        <v>12</v>
      </c>
      <c r="AY48" s="13">
        <f>E48*4</f>
        <v>12</v>
      </c>
      <c r="AZ48" s="10">
        <f>F48*2</f>
        <v>6</v>
      </c>
      <c r="BA48" t="s">
        <v>90</v>
      </c>
      <c r="BB48" t="s">
        <v>90</v>
      </c>
      <c r="BC48" t="s">
        <v>77</v>
      </c>
      <c r="BD48" t="s">
        <v>99</v>
      </c>
    </row>
    <row r="49" spans="1:56" x14ac:dyDescent="0.2">
      <c r="A49" s="1" t="s">
        <v>123</v>
      </c>
      <c r="B49" s="28" t="s">
        <v>462</v>
      </c>
      <c r="C49" s="4" t="s">
        <v>193</v>
      </c>
      <c r="D49" s="4"/>
      <c r="E49" s="2">
        <v>3</v>
      </c>
      <c r="F49" s="2">
        <v>3</v>
      </c>
      <c r="G49" s="9">
        <f>((2*B49+AX49+AY49+AZ49+2*AU49)/6)+AV49</f>
        <v>12</v>
      </c>
      <c r="H49" s="1" t="s">
        <v>8</v>
      </c>
      <c r="I49" s="5">
        <v>4</v>
      </c>
      <c r="J49" s="9">
        <f>(B49+AX49/3+(AY49+1)+4*I49)/((F49+3))</f>
        <v>6.333333333333333</v>
      </c>
      <c r="K49" s="5" t="s">
        <v>112</v>
      </c>
      <c r="M49" s="18" t="s">
        <v>482</v>
      </c>
      <c r="V49" s="33">
        <v>1</v>
      </c>
      <c r="W49" s="32">
        <v>1</v>
      </c>
      <c r="AU49" s="39">
        <f>N49+6*O49+10*P49+10*Q49+4*R49+6*S49+4*T49+4*U49+6*V49+8*W49+6*X49+8*Y49+8*Z49+4*AA49+10*AB49+10*AC49+6*AD49+6*AE49+8*AF49+4*AG49+4*AH49+8*AI49+8*AJ49+8*AK49+6*AL49+10*AM49+6*AN49+4*AO49+8*AP49+4*AQ49+6*AR49+6*AS49+10*AT49</f>
        <v>14</v>
      </c>
      <c r="AW49" s="10">
        <v>4</v>
      </c>
      <c r="AX49" s="12">
        <f>AW49*6</f>
        <v>24</v>
      </c>
      <c r="AY49" s="13">
        <f>E49*4</f>
        <v>12</v>
      </c>
      <c r="AZ49" s="10">
        <f>F49*2</f>
        <v>6</v>
      </c>
      <c r="BA49" s="1" t="s">
        <v>123</v>
      </c>
      <c r="BB49" t="s">
        <v>5</v>
      </c>
      <c r="BC49" t="s">
        <v>6</v>
      </c>
      <c r="BD49" t="s">
        <v>17</v>
      </c>
    </row>
    <row r="50" spans="1:56" x14ac:dyDescent="0.2">
      <c r="A50" t="s">
        <v>56</v>
      </c>
      <c r="B50" s="28" t="s">
        <v>457</v>
      </c>
      <c r="C50" s="4" t="s">
        <v>158</v>
      </c>
      <c r="D50" s="4"/>
      <c r="E50" s="2">
        <v>2</v>
      </c>
      <c r="F50" s="2">
        <v>3</v>
      </c>
      <c r="G50" s="9">
        <f>((2*B50+AX50+AY50+AZ50+2*AU50)/6)+AV50</f>
        <v>11.996666666666668</v>
      </c>
      <c r="H50" s="1" t="s">
        <v>15</v>
      </c>
      <c r="I50" s="5">
        <v>2</v>
      </c>
      <c r="J50" s="9">
        <f>(B50+AX50/3+(AY50+1)+4*I50)/((F50+3))</f>
        <v>4.6100000000000003</v>
      </c>
      <c r="K50" s="5" t="s">
        <v>112</v>
      </c>
      <c r="L50" s="2">
        <v>1</v>
      </c>
      <c r="Y50" s="34">
        <v>1</v>
      </c>
      <c r="AK50" s="32">
        <v>1</v>
      </c>
      <c r="AU50" s="39">
        <f>N50+6*O50+10*P50+10*Q50+4*R50+6*S50+4*T50+4*U50+6*V50+8*W50+6*X50+8*Y50+8*Z50+4*AA50+10*AB50+10*AC50+6*AD50+6*AE50+8*AF50+4*AG50+4*AH50+8*AI50+8*AJ50+8*AK50+6*AL50+10*AM50+6*AN50+4*AO50+8*AP50+4*AQ50+6*AR50+6*AS50+10*AT50</f>
        <v>16</v>
      </c>
      <c r="AW50" s="10">
        <v>2.33</v>
      </c>
      <c r="AX50" s="12">
        <f>AW50*6</f>
        <v>13.98</v>
      </c>
      <c r="AY50" s="13">
        <f>E50*4</f>
        <v>8</v>
      </c>
      <c r="AZ50" s="10">
        <f>F50*2</f>
        <v>6</v>
      </c>
      <c r="BA50" t="s">
        <v>56</v>
      </c>
      <c r="BB50" t="s">
        <v>32</v>
      </c>
      <c r="BC50" t="s">
        <v>6</v>
      </c>
      <c r="BD50" t="s">
        <v>17</v>
      </c>
    </row>
    <row r="51" spans="1:56" x14ac:dyDescent="0.2">
      <c r="A51" s="1" t="s">
        <v>144</v>
      </c>
      <c r="B51" s="28">
        <v>1</v>
      </c>
      <c r="C51" s="4" t="s">
        <v>138</v>
      </c>
      <c r="D51" s="4"/>
      <c r="E51" s="2">
        <v>2</v>
      </c>
      <c r="F51" s="2">
        <v>2</v>
      </c>
      <c r="G51" s="9">
        <f>((2*B51+AX51+AY51+AZ51+2*AU51)/6)+AV51</f>
        <v>11.833333333333334</v>
      </c>
      <c r="H51" s="1" t="s">
        <v>8</v>
      </c>
      <c r="I51" s="5">
        <v>2</v>
      </c>
      <c r="J51" s="9">
        <f>(B51+AX51/3+(AY51+1)+4*I51)/((F51+3))</f>
        <v>4.2</v>
      </c>
      <c r="K51" s="2">
        <v>3</v>
      </c>
      <c r="M51" s="18" t="s">
        <v>413</v>
      </c>
      <c r="Q51" s="34">
        <v>1</v>
      </c>
      <c r="W51" s="32">
        <v>1</v>
      </c>
      <c r="AU51" s="39">
        <f>N51+6*O51+10*P51+10*Q51+4*R51+6*S51+4*T51+4*U51+6*V51+8*W51+6*X51+8*Y51+8*Z51+4*AA51+10*AB51+10*AC51+6*AD51+6*AE51+8*AF51+4*AG51+4*AH51+8*AI51+8*AJ51+8*AK51+6*AL51+10*AM51+6*AN51+4*AO51+8*AP51+4*AQ51+6*AR51+6*AS51+10*AT51</f>
        <v>18</v>
      </c>
      <c r="AV51" s="30">
        <v>2</v>
      </c>
      <c r="AW51" s="10">
        <v>1.5</v>
      </c>
      <c r="AX51" s="12">
        <f>AW51*6</f>
        <v>9</v>
      </c>
      <c r="AY51" s="13">
        <f>E51*4</f>
        <v>8</v>
      </c>
      <c r="AZ51" s="10">
        <f>F51*2</f>
        <v>4</v>
      </c>
      <c r="BA51" s="1" t="s">
        <v>145</v>
      </c>
      <c r="BB51" t="s">
        <v>94</v>
      </c>
      <c r="BC51" t="s">
        <v>77</v>
      </c>
      <c r="BD51" t="s">
        <v>35</v>
      </c>
    </row>
    <row r="52" spans="1:56" x14ac:dyDescent="0.2">
      <c r="A52" s="1" t="s">
        <v>416</v>
      </c>
      <c r="B52" s="28" t="s">
        <v>453</v>
      </c>
      <c r="C52" s="4" t="s">
        <v>121</v>
      </c>
      <c r="D52" s="4"/>
      <c r="E52" s="2">
        <v>2</v>
      </c>
      <c r="F52" s="2">
        <v>3</v>
      </c>
      <c r="G52" s="9">
        <f>((2*B52+AX52+AY52+AZ52+2*AU52)/6)+AV52</f>
        <v>11.833333333333334</v>
      </c>
      <c r="H52" s="1" t="s">
        <v>15</v>
      </c>
      <c r="I52" s="5">
        <v>2</v>
      </c>
      <c r="J52" s="9">
        <f>(B52+AX52/3+(AY52+1)+4*I52)/((F52+3))</f>
        <v>4.333333333333333</v>
      </c>
      <c r="K52" s="5" t="s">
        <v>112</v>
      </c>
      <c r="L52" s="2">
        <v>1</v>
      </c>
      <c r="M52" s="18" t="s">
        <v>420</v>
      </c>
      <c r="AG52" s="34">
        <v>1</v>
      </c>
      <c r="AO52" s="38">
        <v>1</v>
      </c>
      <c r="AU52" s="39">
        <f>N52+6*O52+10*P52+10*Q52+4*R52+6*S52+4*T52+4*U52+6*V52+8*W52+6*X52+8*Y52+8*Z52+4*AA52+10*AB52+10*AC52+6*AD52+6*AE52+8*AF52+4*AG52+4*AH52+8*AI52+8*AJ52+8*AK52+6*AL52+10*AM52+6*AN52+4*AO52+8*AP52+4*AQ52+6*AR52+6*AS52+10*AT52</f>
        <v>8</v>
      </c>
      <c r="AV52" s="30">
        <v>3</v>
      </c>
      <c r="AW52" s="10">
        <v>2.5</v>
      </c>
      <c r="AX52" s="12">
        <f>AW52*6</f>
        <v>15</v>
      </c>
      <c r="AY52" s="13">
        <f>E52*4</f>
        <v>8</v>
      </c>
      <c r="AZ52" s="10">
        <f>F52*2</f>
        <v>6</v>
      </c>
      <c r="BA52" s="1" t="s">
        <v>422</v>
      </c>
      <c r="BB52" t="s">
        <v>32</v>
      </c>
      <c r="BC52" t="s">
        <v>6</v>
      </c>
      <c r="BD52" s="1" t="s">
        <v>175</v>
      </c>
    </row>
    <row r="53" spans="1:56" x14ac:dyDescent="0.2">
      <c r="A53" s="1" t="s">
        <v>239</v>
      </c>
      <c r="B53" s="28" t="s">
        <v>459</v>
      </c>
      <c r="C53" s="4" t="s">
        <v>143</v>
      </c>
      <c r="D53" s="4"/>
      <c r="E53" s="2">
        <v>2</v>
      </c>
      <c r="F53" s="2">
        <v>2</v>
      </c>
      <c r="G53" s="9">
        <f>((2*B53+AX53+AY53+AZ53+2*AU53)/6)+AV53</f>
        <v>11.666666666666666</v>
      </c>
      <c r="H53" s="1" t="s">
        <v>15</v>
      </c>
      <c r="I53" s="5">
        <v>2</v>
      </c>
      <c r="J53" s="9">
        <f>(B53+AX53/3+(AY53+1)+4*I53)/((F53+3))</f>
        <v>6.2</v>
      </c>
      <c r="K53" s="5" t="s">
        <v>112</v>
      </c>
      <c r="L53" s="2">
        <v>1</v>
      </c>
      <c r="V53" s="33">
        <v>1</v>
      </c>
      <c r="AS53" s="34">
        <v>1</v>
      </c>
      <c r="AU53" s="39">
        <f>N53+6*O53+10*P53+10*Q53+4*R53+6*S53+4*T53+4*U53+6*V53+8*W53+6*X53+8*Y53+8*Z53+4*AA53+10*AB53+10*AC53+6*AD53+6*AE53+8*AF53+4*AG53+4*AH53+8*AI53+8*AJ53+8*AK53+6*AL53+10*AM53+6*AN53+4*AO53+8*AP53+4*AQ53+6*AR53+6*AS53+10*AT53</f>
        <v>12</v>
      </c>
      <c r="AW53" s="10">
        <v>3</v>
      </c>
      <c r="AX53" s="12">
        <f>AW53*6</f>
        <v>18</v>
      </c>
      <c r="AY53" s="13">
        <f>E53*4</f>
        <v>8</v>
      </c>
      <c r="AZ53" s="10">
        <f>F53*2</f>
        <v>4</v>
      </c>
      <c r="BA53" s="1" t="s">
        <v>240</v>
      </c>
      <c r="BB53" s="1" t="s">
        <v>176</v>
      </c>
      <c r="BC53" s="1" t="s">
        <v>177</v>
      </c>
      <c r="BD53" t="s">
        <v>7</v>
      </c>
    </row>
    <row r="54" spans="1:56" x14ac:dyDescent="0.2">
      <c r="A54" s="1" t="s">
        <v>191</v>
      </c>
      <c r="B54" s="28" t="s">
        <v>458</v>
      </c>
      <c r="C54" s="4" t="s">
        <v>143</v>
      </c>
      <c r="D54" s="4"/>
      <c r="E54" s="2">
        <v>2</v>
      </c>
      <c r="F54" s="2">
        <v>2</v>
      </c>
      <c r="G54" s="9">
        <f>((2*B54+AX54+AY54+AZ54+2*AU54)/6)+AV54</f>
        <v>11.666666666666666</v>
      </c>
      <c r="H54" s="1" t="s">
        <v>355</v>
      </c>
      <c r="I54" s="5">
        <v>3</v>
      </c>
      <c r="J54" s="9">
        <f>(B54+AX54/3+(AY54+1)+4*I54)/((F54+3))</f>
        <v>6.8</v>
      </c>
      <c r="K54" s="5" t="s">
        <v>112</v>
      </c>
      <c r="L54" s="2">
        <v>1</v>
      </c>
      <c r="M54" s="18" t="s">
        <v>432</v>
      </c>
      <c r="AC54" s="37">
        <v>1</v>
      </c>
      <c r="AU54" s="39">
        <f>N54+6*O54+10*P54+10*Q54+4*R54+6*S54+4*T54+4*U54+6*V54+8*W54+6*X54+8*Y54+8*Z54+4*AA54+10*AB54+10*AC54+6*AD54+6*AE54+8*AF54+4*AG54+4*AH54+8*AI54+8*AJ54+8*AK54+6*AL54+10*AM54+6*AN54+4*AO54+8*AP54+4*AQ54+6*AR54+6*AS54+10*AT54</f>
        <v>10</v>
      </c>
      <c r="AV54" s="30">
        <v>1</v>
      </c>
      <c r="AW54" s="10">
        <v>3</v>
      </c>
      <c r="AX54" s="12">
        <f>AW54*6</f>
        <v>18</v>
      </c>
      <c r="AY54" s="13">
        <f>E54*4</f>
        <v>8</v>
      </c>
      <c r="AZ54" s="10">
        <f>F54*2</f>
        <v>4</v>
      </c>
      <c r="BA54" s="1" t="s">
        <v>192</v>
      </c>
      <c r="BB54" t="s">
        <v>94</v>
      </c>
      <c r="BC54" t="s">
        <v>77</v>
      </c>
    </row>
    <row r="55" spans="1:56" x14ac:dyDescent="0.2">
      <c r="A55" t="s">
        <v>18</v>
      </c>
      <c r="B55" s="28" t="s">
        <v>403</v>
      </c>
      <c r="D55" s="4" t="s">
        <v>111</v>
      </c>
      <c r="E55" s="2">
        <v>2</v>
      </c>
      <c r="F55" s="2">
        <v>3</v>
      </c>
      <c r="G55" s="9">
        <f>((2*B55+AX55+AY55+AZ55+2*AU55)/6)+AV55</f>
        <v>11.666666666666666</v>
      </c>
      <c r="H55" s="1" t="s">
        <v>15</v>
      </c>
      <c r="I55" s="5">
        <v>2</v>
      </c>
      <c r="J55" s="9">
        <f>(B55+AX55/3+(AY55+1)+4*I55)/((F55+3))</f>
        <v>4.666666666666667</v>
      </c>
      <c r="K55" s="5" t="s">
        <v>112</v>
      </c>
      <c r="L55" s="2">
        <v>1</v>
      </c>
      <c r="Y55" s="34">
        <v>1</v>
      </c>
      <c r="AS55" s="34">
        <v>1</v>
      </c>
      <c r="AU55" s="39">
        <f>N55+6*O55+10*P55+10*Q55+4*R55+6*S55+4*T55+4*U55+6*V55+8*W55+6*X55+8*Y55+8*Z55+4*AA55+10*AB55+10*AC55+6*AD55+6*AE55+8*AF55+4*AG55+4*AH55+8*AI55+8*AJ55+8*AK55+6*AL55+10*AM55+6*AN55+4*AO55+8*AP55+4*AQ55+6*AR55+6*AS55+10*AT55</f>
        <v>14</v>
      </c>
      <c r="AW55" s="10">
        <v>2</v>
      </c>
      <c r="AX55" s="12">
        <f>AW55*9</f>
        <v>18</v>
      </c>
      <c r="AY55" s="13">
        <f>E55*4</f>
        <v>8</v>
      </c>
      <c r="AZ55" s="10">
        <f>F55*2</f>
        <v>6</v>
      </c>
      <c r="BA55" t="s">
        <v>18</v>
      </c>
      <c r="BB55" t="s">
        <v>5</v>
      </c>
      <c r="BC55" t="s">
        <v>6</v>
      </c>
      <c r="BD55" t="s">
        <v>21</v>
      </c>
    </row>
    <row r="56" spans="1:56" x14ac:dyDescent="0.2">
      <c r="A56" s="1" t="s">
        <v>412</v>
      </c>
      <c r="B56" s="28" t="s">
        <v>455</v>
      </c>
      <c r="C56" s="4" t="s">
        <v>121</v>
      </c>
      <c r="D56" s="4"/>
      <c r="E56" s="2">
        <v>3</v>
      </c>
      <c r="F56" s="2">
        <v>5</v>
      </c>
      <c r="G56" s="9">
        <f>((2*B56+AX56+AY56+AZ56+2*AU56)/6)+AV56</f>
        <v>11.5</v>
      </c>
      <c r="H56" s="1" t="s">
        <v>356</v>
      </c>
      <c r="I56" s="2">
        <v>1</v>
      </c>
      <c r="J56" s="9">
        <f>(B56+AX56/3+(AY56+1)+4*I56)/((F56+3))</f>
        <v>3</v>
      </c>
      <c r="K56" s="5" t="s">
        <v>112</v>
      </c>
      <c r="L56" s="2">
        <v>1</v>
      </c>
      <c r="Y56" s="34">
        <v>1</v>
      </c>
      <c r="AN56" s="35">
        <v>1</v>
      </c>
      <c r="AU56" s="39">
        <f>N56+6*O56+10*P56+10*Q56+4*R56+6*S56+4*T56+4*U56+6*V56+8*W56+6*X56+8*Y56+8*Z56+4*AA56+10*AB56+10*AC56+6*AD56+6*AE56+8*AF56+4*AG56+4*AH56+8*AI56+8*AJ56+8*AK56+6*AL56+10*AM56+6*AN56+4*AO56+8*AP56+4*AQ56+6*AR56+6*AS56+10*AT56</f>
        <v>14</v>
      </c>
      <c r="AW56" s="10">
        <v>2.5</v>
      </c>
      <c r="AX56" s="12">
        <f>AW56*6</f>
        <v>15</v>
      </c>
      <c r="AY56" s="13">
        <f>E56*4</f>
        <v>12</v>
      </c>
      <c r="AZ56" s="10">
        <f>F56*2</f>
        <v>10</v>
      </c>
      <c r="BA56" s="1" t="s">
        <v>215</v>
      </c>
      <c r="BB56" t="s">
        <v>32</v>
      </c>
      <c r="BC56" t="s">
        <v>6</v>
      </c>
      <c r="BD56" s="1" t="s">
        <v>175</v>
      </c>
    </row>
    <row r="57" spans="1:56" x14ac:dyDescent="0.2">
      <c r="A57" s="1" t="s">
        <v>229</v>
      </c>
      <c r="B57" s="28">
        <v>1</v>
      </c>
      <c r="C57" s="4" t="s">
        <v>111</v>
      </c>
      <c r="D57" s="4"/>
      <c r="E57" s="2">
        <v>2</v>
      </c>
      <c r="F57" s="2">
        <v>2</v>
      </c>
      <c r="G57" s="9">
        <f>((2*B57+AX57+AY57+AZ57+2*AU57)/6)+AV57</f>
        <v>11.333333333333334</v>
      </c>
      <c r="H57" s="1" t="s">
        <v>355</v>
      </c>
      <c r="I57" s="5">
        <v>2</v>
      </c>
      <c r="J57" s="9">
        <f>(B57+AX57/3+(AY57+1)+4*I57)/((F57+3))</f>
        <v>4.4000000000000004</v>
      </c>
      <c r="K57" s="2">
        <v>2</v>
      </c>
      <c r="L57" s="4" t="s">
        <v>230</v>
      </c>
      <c r="M57" s="18"/>
      <c r="Q57" s="34">
        <v>1</v>
      </c>
      <c r="W57" s="32">
        <v>1</v>
      </c>
      <c r="AU57" s="39">
        <f>N57+6*O57+10*P57+10*Q57+4*R57+6*S57+4*T57+4*U57+6*V57+8*W57+6*X57+8*Y57+8*Z57+4*AA57+10*AB57+10*AC57+6*AD57+6*AE57+8*AF57+4*AG57+4*AH57+8*AI57+8*AJ57+8*AK57+6*AL57+10*AM57+6*AN57+4*AO57+8*AP57+4*AQ57+6*AR57+6*AS57+10*AT57</f>
        <v>18</v>
      </c>
      <c r="AV57" s="30">
        <v>1</v>
      </c>
      <c r="AW57" s="10">
        <v>2</v>
      </c>
      <c r="AX57" s="12">
        <f>AW57*6</f>
        <v>12</v>
      </c>
      <c r="AY57" s="13">
        <f>E57*4</f>
        <v>8</v>
      </c>
      <c r="AZ57" s="10">
        <f>F57*2</f>
        <v>4</v>
      </c>
      <c r="BA57" s="1" t="s">
        <v>229</v>
      </c>
      <c r="BB57" s="1" t="s">
        <v>176</v>
      </c>
      <c r="BC57" s="1" t="s">
        <v>177</v>
      </c>
      <c r="BD57" t="s">
        <v>23</v>
      </c>
    </row>
    <row r="58" spans="1:56" x14ac:dyDescent="0.2">
      <c r="A58" s="1" t="s">
        <v>190</v>
      </c>
      <c r="B58" s="28" t="s">
        <v>458</v>
      </c>
      <c r="C58" s="4" t="s">
        <v>143</v>
      </c>
      <c r="D58" s="4"/>
      <c r="E58" s="2">
        <v>1</v>
      </c>
      <c r="F58" s="2">
        <v>3</v>
      </c>
      <c r="G58" s="9">
        <f>((2*B58+AX58+AY58+AZ58+2*AU58)/6)+AV58</f>
        <v>11.333333333333334</v>
      </c>
      <c r="H58" s="1" t="s">
        <v>355</v>
      </c>
      <c r="I58" s="5">
        <v>3</v>
      </c>
      <c r="J58" s="9">
        <f>(B58+AX58/3+(AY58+1)+4*I58)/((F58+3))</f>
        <v>5</v>
      </c>
      <c r="K58" s="5" t="s">
        <v>112</v>
      </c>
      <c r="L58" s="2">
        <v>1</v>
      </c>
      <c r="M58" s="18" t="s">
        <v>432</v>
      </c>
      <c r="AC58" s="37">
        <v>1</v>
      </c>
      <c r="AU58" s="39">
        <f>N58+6*O58+10*P58+10*Q58+4*R58+6*S58+4*T58+4*U58+6*V58+8*W58+6*X58+8*Y58+8*Z58+4*AA58+10*AB58+10*AC58+6*AD58+6*AE58+8*AF58+4*AG58+4*AH58+8*AI58+8*AJ58+8*AK58+6*AL58+10*AM58+6*AN58+4*AO58+8*AP58+4*AQ58+6*AR58+6*AS58+10*AT58</f>
        <v>10</v>
      </c>
      <c r="AV58" s="30">
        <v>1</v>
      </c>
      <c r="AW58" s="10">
        <v>3</v>
      </c>
      <c r="AX58" s="12">
        <f>AW58*6</f>
        <v>18</v>
      </c>
      <c r="AY58" s="13">
        <f>E58*4</f>
        <v>4</v>
      </c>
      <c r="AZ58" s="10">
        <f>F58*2</f>
        <v>6</v>
      </c>
      <c r="BA58" s="1" t="s">
        <v>192</v>
      </c>
      <c r="BB58" t="s">
        <v>94</v>
      </c>
      <c r="BC58" t="s">
        <v>77</v>
      </c>
    </row>
    <row r="59" spans="1:56" x14ac:dyDescent="0.2">
      <c r="A59" s="1" t="s">
        <v>238</v>
      </c>
      <c r="B59" s="28" t="s">
        <v>403</v>
      </c>
      <c r="D59" s="4" t="s">
        <v>111</v>
      </c>
      <c r="E59" s="2">
        <v>2</v>
      </c>
      <c r="F59" s="2">
        <v>2</v>
      </c>
      <c r="G59" s="9">
        <f>((2*B59+AX59+AY59+AZ59+2*AU59)/6)+AV59</f>
        <v>11.333333333333334</v>
      </c>
      <c r="H59" s="1" t="s">
        <v>15</v>
      </c>
      <c r="I59" s="5">
        <v>2</v>
      </c>
      <c r="J59" s="9">
        <f>(B59+AX59/3+(AY59+1)+4*I59)/((F59+3))</f>
        <v>5.6</v>
      </c>
      <c r="K59" s="5" t="s">
        <v>112</v>
      </c>
      <c r="L59" s="2">
        <v>1</v>
      </c>
      <c r="M59" s="18" t="s">
        <v>467</v>
      </c>
      <c r="X59" s="33">
        <v>1</v>
      </c>
      <c r="AP59" s="31">
        <v>1</v>
      </c>
      <c r="AU59" s="39">
        <f>N59+6*O59+10*P59+10*Q59+4*R59+6*S59+4*T59+4*U59+6*V59+8*W59+6*X59+8*Y59+8*Z59+4*AA59+10*AB59+10*AC59+6*AD59+6*AE59+8*AF59+4*AG59+4*AH59+8*AI59+8*AJ59+8*AK59+6*AL59+10*AM59+6*AN59+4*AO59+8*AP59+4*AQ59+6*AR59+6*AS59+10*AT59</f>
        <v>14</v>
      </c>
      <c r="AW59" s="10">
        <v>2</v>
      </c>
      <c r="AX59" s="12">
        <f>AW59*9</f>
        <v>18</v>
      </c>
      <c r="AY59" s="13">
        <f>E59*4</f>
        <v>8</v>
      </c>
      <c r="AZ59" s="10">
        <f>F59*2</f>
        <v>4</v>
      </c>
      <c r="BA59" s="1" t="s">
        <v>238</v>
      </c>
      <c r="BB59" s="1" t="s">
        <v>176</v>
      </c>
      <c r="BC59" s="1" t="s">
        <v>177</v>
      </c>
    </row>
    <row r="60" spans="1:56" x14ac:dyDescent="0.2">
      <c r="A60" t="s">
        <v>43</v>
      </c>
      <c r="B60" s="28">
        <v>1</v>
      </c>
      <c r="C60" s="4" t="s">
        <v>158</v>
      </c>
      <c r="D60" s="4"/>
      <c r="E60" s="2">
        <v>2</v>
      </c>
      <c r="F60" s="2">
        <v>0</v>
      </c>
      <c r="G60" s="9">
        <f>((2*B60+AX60+AY60+AZ60+2*AU60)/6)+AV60</f>
        <v>11.33</v>
      </c>
      <c r="H60" s="1" t="s">
        <v>8</v>
      </c>
      <c r="I60" s="2">
        <v>1</v>
      </c>
      <c r="J60" s="9">
        <f>(B60+AX60/3+(AY60+1)+4*I60)/((F60+3))</f>
        <v>6.22</v>
      </c>
      <c r="K60" s="2">
        <v>2</v>
      </c>
      <c r="L60" s="2">
        <v>5</v>
      </c>
      <c r="M60" s="18" t="s">
        <v>481</v>
      </c>
      <c r="V60" s="33">
        <v>1</v>
      </c>
      <c r="AM60" s="32">
        <v>1</v>
      </c>
      <c r="AU60" s="39">
        <f>N60+6*O60+10*P60+10*Q60+4*R60+6*S60+4*T60+4*U60+6*V60+8*W60+6*X60+8*Y60+8*Z60+4*AA60+10*AB60+10*AC60+6*AD60+6*AE60+8*AF60+4*AG60+4*AH60+8*AI60+8*AJ60+8*AK60+6*AL60+10*AM60+6*AN60+4*AO60+8*AP60+4*AQ60+6*AR60+6*AS60+10*AT60</f>
        <v>16</v>
      </c>
      <c r="AV60" s="30">
        <v>2</v>
      </c>
      <c r="AW60" s="10">
        <v>2.33</v>
      </c>
      <c r="AX60" s="12">
        <f>AW60*6</f>
        <v>13.98</v>
      </c>
      <c r="AY60" s="13">
        <f>E60*4</f>
        <v>8</v>
      </c>
      <c r="AZ60" s="10">
        <f>F60*2</f>
        <v>0</v>
      </c>
      <c r="BA60" t="s">
        <v>43</v>
      </c>
      <c r="BB60" t="s">
        <v>32</v>
      </c>
      <c r="BC60" t="s">
        <v>6</v>
      </c>
      <c r="BD60" t="s">
        <v>37</v>
      </c>
    </row>
    <row r="61" spans="1:56" x14ac:dyDescent="0.2">
      <c r="A61" s="1" t="s">
        <v>43</v>
      </c>
      <c r="B61" s="28">
        <v>1</v>
      </c>
      <c r="C61" s="4" t="s">
        <v>158</v>
      </c>
      <c r="D61" s="4"/>
      <c r="E61" s="2">
        <v>2</v>
      </c>
      <c r="F61" s="2">
        <v>0</v>
      </c>
      <c r="G61" s="9">
        <f>((2*B61+AX61+AY61+AZ61+2*AU61)/6)+AV61</f>
        <v>11.33</v>
      </c>
      <c r="H61" s="1" t="s">
        <v>8</v>
      </c>
      <c r="I61" s="2">
        <v>1</v>
      </c>
      <c r="J61" s="9">
        <f>(B61+AX61/3+(AY61+1)+4*I61)/((F61+3))</f>
        <v>6.22</v>
      </c>
      <c r="K61" s="2">
        <v>2</v>
      </c>
      <c r="L61" s="2">
        <v>5</v>
      </c>
      <c r="M61" s="18" t="s">
        <v>481</v>
      </c>
      <c r="V61" s="33">
        <v>1</v>
      </c>
      <c r="AM61" s="32">
        <v>1</v>
      </c>
      <c r="AU61" s="39">
        <f>N61+6*O61+10*P61+10*Q61+4*R61+6*S61+4*T61+4*U61+6*V61+8*W61+6*X61+8*Y61+8*Z61+4*AA61+10*AB61+10*AC61+6*AD61+6*AE61+8*AF61+4*AG61+4*AH61+8*AI61+8*AJ61+8*AK61+6*AL61+10*AM61+6*AN61+4*AO61+8*AP61+4*AQ61+6*AR61+6*AS61+10*AT61</f>
        <v>16</v>
      </c>
      <c r="AV61" s="30">
        <v>2</v>
      </c>
      <c r="AW61" s="10">
        <v>2.33</v>
      </c>
      <c r="AX61" s="12">
        <f>AW61*6</f>
        <v>13.98</v>
      </c>
      <c r="AY61" s="13">
        <f>E61*4</f>
        <v>8</v>
      </c>
      <c r="AZ61" s="10">
        <f>F61*2</f>
        <v>0</v>
      </c>
      <c r="BA61" s="1" t="s">
        <v>43</v>
      </c>
      <c r="BB61" t="s">
        <v>32</v>
      </c>
      <c r="BC61" t="s">
        <v>6</v>
      </c>
    </row>
    <row r="62" spans="1:56" x14ac:dyDescent="0.2">
      <c r="A62" t="s">
        <v>75</v>
      </c>
      <c r="B62" s="28" t="s">
        <v>462</v>
      </c>
      <c r="C62" s="4" t="s">
        <v>134</v>
      </c>
      <c r="D62" s="4"/>
      <c r="E62" s="2">
        <v>2</v>
      </c>
      <c r="F62" s="2">
        <v>2</v>
      </c>
      <c r="G62" s="9">
        <f>((2*B62+AX62+AY62+AZ62+2*AU62)/6)+AV62</f>
        <v>11</v>
      </c>
      <c r="H62" s="1" t="s">
        <v>355</v>
      </c>
      <c r="I62" s="5">
        <v>2</v>
      </c>
      <c r="J62" s="9">
        <f>(B62+AX62/3+(AY62+1)+4*I62)/((F62+3))</f>
        <v>4.4000000000000004</v>
      </c>
      <c r="K62" s="5" t="s">
        <v>112</v>
      </c>
      <c r="L62" s="2">
        <v>5</v>
      </c>
      <c r="W62" s="32">
        <v>1</v>
      </c>
      <c r="AN62" s="35">
        <v>1</v>
      </c>
      <c r="AU62" s="39">
        <f>N62+6*O62+10*P62+10*Q62+4*R62+6*S62+4*T62+4*U62+6*V62+8*W62+6*X62+8*Y62+8*Z62+4*AA62+10*AB62+10*AC62+6*AD62+6*AE62+8*AF62+4*AG62+4*AH62+8*AI62+8*AJ62+8*AK62+6*AL62+10*AM62+6*AN62+4*AO62+8*AP62+4*AQ62+6*AR62+6*AS62+10*AT62</f>
        <v>14</v>
      </c>
      <c r="AV62" s="30">
        <v>2</v>
      </c>
      <c r="AW62" s="10">
        <v>2</v>
      </c>
      <c r="AX62" s="12">
        <f>AW62*6</f>
        <v>12</v>
      </c>
      <c r="AY62" s="13">
        <f>E62*4</f>
        <v>8</v>
      </c>
      <c r="AZ62" s="10">
        <f>F62*2</f>
        <v>4</v>
      </c>
      <c r="BA62" t="s">
        <v>75</v>
      </c>
      <c r="BB62" t="s">
        <v>76</v>
      </c>
      <c r="BC62" t="s">
        <v>77</v>
      </c>
    </row>
    <row r="63" spans="1:56" x14ac:dyDescent="0.2">
      <c r="A63" s="1" t="s">
        <v>132</v>
      </c>
      <c r="B63" s="28">
        <v>1</v>
      </c>
      <c r="C63" s="4" t="s">
        <v>134</v>
      </c>
      <c r="D63" s="4"/>
      <c r="E63" s="2">
        <v>2</v>
      </c>
      <c r="F63" s="2">
        <v>2</v>
      </c>
      <c r="G63" s="9">
        <f>((2*B63+AX63+AY63+AZ63+2*AU63)/6)+AV63</f>
        <v>11</v>
      </c>
      <c r="H63" s="1" t="s">
        <v>355</v>
      </c>
      <c r="I63" s="5">
        <v>2</v>
      </c>
      <c r="J63" s="9">
        <f>(B63+AX63/3+(AY63+1)+4*I63)/((F63+3))</f>
        <v>4.4000000000000004</v>
      </c>
      <c r="K63" s="2">
        <v>2</v>
      </c>
      <c r="L63" s="2">
        <v>5</v>
      </c>
      <c r="Q63" s="34">
        <v>1</v>
      </c>
      <c r="AG63" s="34">
        <v>1</v>
      </c>
      <c r="AU63" s="39">
        <f>N63+6*O63+10*P63+10*Q63+4*R63+6*S63+4*T63+4*U63+6*V63+8*W63+6*X63+8*Y63+8*Z63+4*AA63+10*AB63+10*AC63+6*AD63+6*AE63+8*AF63+4*AG63+4*AH63+8*AI63+8*AJ63+8*AK63+6*AL63+10*AM63+6*AN63+4*AO63+8*AP63+4*AQ63+6*AR63+6*AS63+10*AT63</f>
        <v>14</v>
      </c>
      <c r="AV63" s="30">
        <v>2</v>
      </c>
      <c r="AW63" s="10">
        <v>2</v>
      </c>
      <c r="AX63" s="12">
        <f>AW63*6</f>
        <v>12</v>
      </c>
      <c r="AY63" s="13">
        <f>E63*4</f>
        <v>8</v>
      </c>
      <c r="AZ63" s="10">
        <f>F63*2</f>
        <v>4</v>
      </c>
      <c r="BA63" s="1" t="s">
        <v>132</v>
      </c>
      <c r="BB63" t="s">
        <v>32</v>
      </c>
      <c r="BC63" t="s">
        <v>6</v>
      </c>
      <c r="BD63" t="s">
        <v>23</v>
      </c>
    </row>
    <row r="64" spans="1:56" x14ac:dyDescent="0.2">
      <c r="A64" t="s">
        <v>50</v>
      </c>
      <c r="B64" s="28" t="s">
        <v>453</v>
      </c>
      <c r="D64" s="4" t="s">
        <v>111</v>
      </c>
      <c r="E64" s="2">
        <v>2</v>
      </c>
      <c r="F64" s="2">
        <v>2</v>
      </c>
      <c r="G64" s="9">
        <f>((2*B64+AX64+AY64+AZ64+2*AU64)/6)+AV64</f>
        <v>11</v>
      </c>
      <c r="H64" s="1" t="s">
        <v>15</v>
      </c>
      <c r="I64" s="5">
        <v>2</v>
      </c>
      <c r="J64" s="9">
        <f>(B64+AX64/3+(AY64+1)+4*I64)/((F64+3))</f>
        <v>5.4</v>
      </c>
      <c r="K64" s="5" t="s">
        <v>112</v>
      </c>
      <c r="L64" s="2">
        <v>1</v>
      </c>
      <c r="AJ64" s="33">
        <v>1</v>
      </c>
      <c r="AL64" s="35">
        <v>1</v>
      </c>
      <c r="AU64" s="39">
        <f>N64+6*O64+10*P64+10*Q64+4*R64+6*S64+4*T64+4*U64+6*V64+8*W64+6*X64+8*Y64+8*Z64+4*AA64+10*AB64+10*AC64+6*AD64+6*AE64+8*AF64+4*AG64+4*AH64+8*AI64+8*AJ64+8*AK64+6*AL64+10*AM64+6*AN64+4*AO64+8*AP64+4*AQ64+6*AR64+6*AS64+10*AT64</f>
        <v>14</v>
      </c>
      <c r="AW64" s="10">
        <v>2</v>
      </c>
      <c r="AX64" s="12">
        <f>AW64*9</f>
        <v>18</v>
      </c>
      <c r="AY64" s="13">
        <f>E64*4</f>
        <v>8</v>
      </c>
      <c r="AZ64" s="10">
        <f>F64*2</f>
        <v>4</v>
      </c>
      <c r="BA64" t="s">
        <v>50</v>
      </c>
      <c r="BB64" t="s">
        <v>32</v>
      </c>
      <c r="BC64" t="s">
        <v>6</v>
      </c>
      <c r="BD64" t="s">
        <v>87</v>
      </c>
    </row>
    <row r="65" spans="1:56" x14ac:dyDescent="0.2">
      <c r="A65" s="1" t="s">
        <v>221</v>
      </c>
      <c r="B65" s="28">
        <v>1</v>
      </c>
      <c r="D65" s="4" t="s">
        <v>222</v>
      </c>
      <c r="E65" s="2">
        <v>2</v>
      </c>
      <c r="F65" s="2">
        <v>3</v>
      </c>
      <c r="G65" s="9">
        <f>((2*B65+AX65+AY65+AZ65+2*AU65)/6)+AV65</f>
        <v>11</v>
      </c>
      <c r="H65" s="1" t="s">
        <v>355</v>
      </c>
      <c r="I65" s="2">
        <v>3</v>
      </c>
      <c r="J65" s="9">
        <f>(B65+AX65/3+(AY65+1)+4*I65)/((F65+3))</f>
        <v>4.666666666666667</v>
      </c>
      <c r="K65" s="2">
        <v>3</v>
      </c>
      <c r="L65" s="2">
        <v>2</v>
      </c>
      <c r="M65" s="18" t="s">
        <v>430</v>
      </c>
      <c r="Y65" s="34">
        <v>1</v>
      </c>
      <c r="AJ65" s="33">
        <v>1</v>
      </c>
      <c r="AU65" s="39">
        <f>N65+6*O65+10*P65+10*Q65+4*R65+6*S65+4*T65+4*U65+6*V65+8*W65+6*X65+8*Y65+8*Z65+4*AA65+10*AB65+10*AC65+6*AD65+6*AE65+8*AF65+4*AG65+4*AH65+8*AI65+8*AJ65+8*AK65+6*AL65+10*AM65+6*AN65+4*AO65+8*AP65+4*AQ65+6*AR65+6*AS65+10*AT65</f>
        <v>16</v>
      </c>
      <c r="AW65" s="10">
        <v>2</v>
      </c>
      <c r="AX65" s="12">
        <f>AW65*9</f>
        <v>18</v>
      </c>
      <c r="AY65" s="13">
        <f>E65*4</f>
        <v>8</v>
      </c>
      <c r="AZ65" s="10">
        <f>F65*2</f>
        <v>6</v>
      </c>
      <c r="BA65" s="1" t="s">
        <v>221</v>
      </c>
      <c r="BB65" s="1" t="s">
        <v>176</v>
      </c>
      <c r="BC65" s="1" t="s">
        <v>177</v>
      </c>
      <c r="BD65" t="s">
        <v>105</v>
      </c>
    </row>
    <row r="66" spans="1:56" x14ac:dyDescent="0.2">
      <c r="A66" s="1" t="s">
        <v>124</v>
      </c>
      <c r="B66" s="28" t="s">
        <v>462</v>
      </c>
      <c r="C66" s="4" t="s">
        <v>127</v>
      </c>
      <c r="D66" s="4"/>
      <c r="E66" s="2">
        <v>2</v>
      </c>
      <c r="F66" s="2">
        <v>4</v>
      </c>
      <c r="G66" s="9">
        <f>((2*B66+AX66+AY66+AZ66+2*AU66)/6)+AV66</f>
        <v>10.996666666666668</v>
      </c>
      <c r="H66" s="1" t="s">
        <v>8</v>
      </c>
      <c r="I66" s="2">
        <v>1</v>
      </c>
      <c r="J66" s="9">
        <f>(B66+AX66/3+(AY66+1)+4*I66)/((F66+3))</f>
        <v>2.9514285714285715</v>
      </c>
      <c r="K66" s="5" t="s">
        <v>112</v>
      </c>
      <c r="L66" s="2">
        <v>1</v>
      </c>
      <c r="T66" s="36">
        <v>1</v>
      </c>
      <c r="AT66" s="36">
        <v>1</v>
      </c>
      <c r="AU66" s="39">
        <f>N66+6*O66+10*P66+10*Q66+4*R66+6*S66+4*T66+4*U66+6*V66+8*W66+6*X66+8*Y66+8*Z66+4*AA66+10*AB66+10*AC66+6*AD66+6*AE66+8*AF66+4*AG66+4*AH66+8*AI66+8*AJ66+8*AK66+6*AL66+10*AM66+6*AN66+4*AO66+8*AP66+4*AQ66+6*AR66+6*AS66+10*AT66</f>
        <v>14</v>
      </c>
      <c r="AW66" s="10">
        <v>3.33</v>
      </c>
      <c r="AX66" s="12">
        <f>AW66*6</f>
        <v>19.98</v>
      </c>
      <c r="AY66" s="13">
        <f>E66*4</f>
        <v>8</v>
      </c>
      <c r="AZ66" s="10">
        <f>F66*2</f>
        <v>8</v>
      </c>
      <c r="BA66" s="1" t="s">
        <v>124</v>
      </c>
      <c r="BB66" t="s">
        <v>32</v>
      </c>
      <c r="BC66" t="s">
        <v>6</v>
      </c>
      <c r="BD66" t="s">
        <v>17</v>
      </c>
    </row>
    <row r="67" spans="1:56" x14ac:dyDescent="0.2">
      <c r="A67" t="s">
        <v>14</v>
      </c>
      <c r="B67" s="28" t="s">
        <v>403</v>
      </c>
      <c r="C67" s="4" t="s">
        <v>111</v>
      </c>
      <c r="D67" s="4"/>
      <c r="E67" s="2">
        <v>1</v>
      </c>
      <c r="F67" s="2">
        <v>3</v>
      </c>
      <c r="G67" s="9">
        <f>((2*B67+AX67+AY67+AZ67+2*AU67)/6)+AV67</f>
        <v>10.666666666666666</v>
      </c>
      <c r="H67" s="1" t="s">
        <v>15</v>
      </c>
      <c r="I67" s="5">
        <v>2</v>
      </c>
      <c r="J67" s="9">
        <f>(B67+AX67/3+(AY67+1)+4*I67)/((F67+3))</f>
        <v>3.6666666666666665</v>
      </c>
      <c r="K67" s="5" t="s">
        <v>112</v>
      </c>
      <c r="L67" s="2">
        <v>1</v>
      </c>
      <c r="M67" s="18" t="s">
        <v>466</v>
      </c>
      <c r="P67" s="33">
        <v>1</v>
      </c>
      <c r="AL67" s="35">
        <v>1</v>
      </c>
      <c r="AU67" s="39">
        <f>N67+6*O67+10*P67+10*Q67+4*R67+6*S67+4*T67+4*U67+6*V67+8*W67+6*X67+8*Y67+8*Z67+4*AA67+10*AB67+10*AC67+6*AD67+6*AE67+8*AF67+4*AG67+4*AH67+8*AI67+8*AJ67+8*AK67+6*AL67+10*AM67+6*AN67+4*AO67+8*AP67+4*AQ67+6*AR67+6*AS67+10*AT67</f>
        <v>16</v>
      </c>
      <c r="AW67" s="10">
        <v>2</v>
      </c>
      <c r="AX67" s="12">
        <f>AW67*6</f>
        <v>12</v>
      </c>
      <c r="AY67" s="13">
        <f>E67*4</f>
        <v>4</v>
      </c>
      <c r="AZ67" s="10">
        <f>F67*2</f>
        <v>6</v>
      </c>
      <c r="BA67" t="s">
        <v>14</v>
      </c>
      <c r="BB67" t="s">
        <v>5</v>
      </c>
      <c r="BC67" t="s">
        <v>6</v>
      </c>
    </row>
    <row r="68" spans="1:56" x14ac:dyDescent="0.2">
      <c r="A68" t="s">
        <v>14</v>
      </c>
      <c r="B68" s="28" t="s">
        <v>403</v>
      </c>
      <c r="C68" s="4" t="s">
        <v>111</v>
      </c>
      <c r="D68" s="4"/>
      <c r="E68" s="2">
        <v>1</v>
      </c>
      <c r="F68" s="2">
        <v>3</v>
      </c>
      <c r="G68" s="9">
        <f>((2*B68+AX68+AY68+AZ68+2*AU68)/6)+AV68</f>
        <v>10.666666666666666</v>
      </c>
      <c r="H68" s="1" t="s">
        <v>15</v>
      </c>
      <c r="I68" s="5">
        <v>2</v>
      </c>
      <c r="J68" s="9">
        <f>(B68+AX68/3+(AY68+1)+4*I68)/((F68+3))</f>
        <v>3.6666666666666665</v>
      </c>
      <c r="K68" s="5" t="s">
        <v>112</v>
      </c>
      <c r="L68" s="2">
        <v>1</v>
      </c>
      <c r="M68" s="18" t="s">
        <v>466</v>
      </c>
      <c r="P68" s="33">
        <v>1</v>
      </c>
      <c r="AL68" s="35">
        <v>1</v>
      </c>
      <c r="AU68" s="39">
        <f>N68+6*O68+10*P68+10*Q68+4*R68+6*S68+4*T68+4*U68+6*V68+8*W68+6*X68+8*Y68+8*Z68+4*AA68+10*AB68+10*AC68+6*AD68+6*AE68+8*AF68+4*AG68+4*AH68+8*AI68+8*AJ68+8*AK68+6*AL68+10*AM68+6*AN68+4*AO68+8*AP68+4*AQ68+6*AR68+6*AS68+10*AT68</f>
        <v>16</v>
      </c>
      <c r="AW68" s="10">
        <v>2</v>
      </c>
      <c r="AX68" s="12">
        <f>AW68*6</f>
        <v>12</v>
      </c>
      <c r="AY68" s="13">
        <f>E68*4</f>
        <v>4</v>
      </c>
      <c r="AZ68" s="10">
        <f>F68*2</f>
        <v>6</v>
      </c>
      <c r="BA68" t="s">
        <v>14</v>
      </c>
      <c r="BB68" t="s">
        <v>91</v>
      </c>
      <c r="BC68" t="s">
        <v>77</v>
      </c>
    </row>
    <row r="69" spans="1:56" x14ac:dyDescent="0.2">
      <c r="A69" t="s">
        <v>14</v>
      </c>
      <c r="B69" s="28" t="s">
        <v>403</v>
      </c>
      <c r="C69" s="4" t="s">
        <v>111</v>
      </c>
      <c r="D69" s="4"/>
      <c r="E69" s="2">
        <v>1</v>
      </c>
      <c r="F69" s="2">
        <v>3</v>
      </c>
      <c r="G69" s="9">
        <f>((2*B69+AX69+AY69+AZ69+2*AU69)/6)+AV69</f>
        <v>10.666666666666666</v>
      </c>
      <c r="H69" s="1" t="s">
        <v>15</v>
      </c>
      <c r="I69" s="5">
        <v>2</v>
      </c>
      <c r="J69" s="9">
        <f>(B69+AX69/3+(AY69+1)+4*I69)/((F69+3))</f>
        <v>3.6666666666666665</v>
      </c>
      <c r="K69" s="5" t="s">
        <v>112</v>
      </c>
      <c r="L69" s="2">
        <v>1</v>
      </c>
      <c r="M69" s="18" t="s">
        <v>466</v>
      </c>
      <c r="P69" s="33">
        <v>1</v>
      </c>
      <c r="AL69" s="35">
        <v>1</v>
      </c>
      <c r="AU69" s="39">
        <f>N69+6*O69+10*P69+10*Q69+4*R69+6*S69+4*T69+4*U69+6*V69+8*W69+6*X69+8*Y69+8*Z69+4*AA69+10*AB69+10*AC69+6*AD69+6*AE69+8*AF69+4*AG69+4*AH69+8*AI69+8*AJ69+8*AK69+6*AL69+10*AM69+6*AN69+4*AO69+8*AP69+4*AQ69+6*AR69+6*AS69+10*AT69</f>
        <v>16</v>
      </c>
      <c r="AW69" s="10">
        <v>2</v>
      </c>
      <c r="AX69" s="12">
        <f>AW69*6</f>
        <v>12</v>
      </c>
      <c r="AY69" s="13">
        <f>E69*4</f>
        <v>4</v>
      </c>
      <c r="AZ69" s="10">
        <f>F69*2</f>
        <v>6</v>
      </c>
      <c r="BA69" t="s">
        <v>14</v>
      </c>
      <c r="BB69" t="s">
        <v>92</v>
      </c>
      <c r="BC69" t="s">
        <v>77</v>
      </c>
      <c r="BD69" t="s">
        <v>31</v>
      </c>
    </row>
    <row r="70" spans="1:56" x14ac:dyDescent="0.2">
      <c r="A70" s="1" t="s">
        <v>241</v>
      </c>
      <c r="B70" s="28" t="s">
        <v>403</v>
      </c>
      <c r="C70" s="4" t="s">
        <v>111</v>
      </c>
      <c r="D70" s="4"/>
      <c r="E70" s="2">
        <v>1</v>
      </c>
      <c r="F70" s="2">
        <v>3</v>
      </c>
      <c r="G70" s="9">
        <f>((2*B70+AX70+AY70+AZ70+2*AU70)/6)+AV70</f>
        <v>10.666666666666666</v>
      </c>
      <c r="H70" s="1" t="s">
        <v>15</v>
      </c>
      <c r="I70" s="5">
        <v>2</v>
      </c>
      <c r="J70" s="9">
        <f>(B70+AX70/3+(AY70+1)+4*I70)/((F70+3))</f>
        <v>3.6666666666666665</v>
      </c>
      <c r="K70" s="5" t="s">
        <v>112</v>
      </c>
      <c r="L70" s="2">
        <v>1</v>
      </c>
      <c r="M70" s="18" t="s">
        <v>466</v>
      </c>
      <c r="P70" s="33">
        <v>1</v>
      </c>
      <c r="AL70" s="35">
        <v>1</v>
      </c>
      <c r="AU70" s="39">
        <f>N70+6*O70+10*P70+10*Q70+4*R70+6*S70+4*T70+4*U70+6*V70+8*W70+6*X70+8*Y70+8*Z70+4*AA70+10*AB70+10*AC70+6*AD70+6*AE70+8*AF70+4*AG70+4*AH70+8*AI70+8*AJ70+8*AK70+6*AL70+10*AM70+6*AN70+4*AO70+8*AP70+4*AQ70+6*AR70+6*AS70+10*AT70</f>
        <v>16</v>
      </c>
      <c r="AW70" s="10">
        <v>2</v>
      </c>
      <c r="AX70" s="12">
        <f>AW70*6</f>
        <v>12</v>
      </c>
      <c r="AY70" s="13">
        <f>E70*4</f>
        <v>4</v>
      </c>
      <c r="AZ70" s="10">
        <f>F70*2</f>
        <v>6</v>
      </c>
      <c r="BA70" t="s">
        <v>55</v>
      </c>
      <c r="BB70" t="s">
        <v>32</v>
      </c>
      <c r="BC70" t="s">
        <v>6</v>
      </c>
    </row>
    <row r="71" spans="1:56" x14ac:dyDescent="0.2">
      <c r="A71" s="1" t="s">
        <v>88</v>
      </c>
      <c r="B71" s="28">
        <v>1</v>
      </c>
      <c r="D71" s="5" t="s">
        <v>134</v>
      </c>
      <c r="E71" s="3">
        <v>0</v>
      </c>
      <c r="F71" s="3">
        <v>2</v>
      </c>
      <c r="G71" s="9">
        <f>((2*B71+AX71+AY71+AZ71+2*AU71)/6)+AV71</f>
        <v>10.666666666666666</v>
      </c>
      <c r="H71" s="1" t="s">
        <v>355</v>
      </c>
      <c r="I71" s="5">
        <v>2</v>
      </c>
      <c r="J71" s="9">
        <f>(B71+AX71/3+(AY71+1)+4*I71)/((F71+3))</f>
        <v>3.2</v>
      </c>
      <c r="K71" s="3">
        <v>3</v>
      </c>
      <c r="X71" s="33">
        <v>1</v>
      </c>
      <c r="AJ71" s="33">
        <v>1</v>
      </c>
      <c r="AU71" s="39">
        <f>N71+6*O71+10*P71+10*Q71+4*R71+6*S71+4*T71+4*U71+6*V71+8*W71+6*X71+8*Y71+8*Z71+4*AA71+10*AB71+10*AC71+6*AD71+6*AE71+8*AF71+4*AG71+4*AH71+8*AI71+8*AJ71+8*AK71+6*AL71+10*AM71+6*AN71+4*AO71+8*AP71+4*AQ71+6*AR71+6*AS71+10*AT71</f>
        <v>14</v>
      </c>
      <c r="AV71" s="30">
        <v>2</v>
      </c>
      <c r="AW71" s="11">
        <v>2</v>
      </c>
      <c r="AX71" s="12">
        <f>AW71*9</f>
        <v>18</v>
      </c>
      <c r="AY71" s="13">
        <f>E71*4</f>
        <v>0</v>
      </c>
      <c r="AZ71" s="10">
        <f>F71*2</f>
        <v>4</v>
      </c>
      <c r="BA71" s="1" t="s">
        <v>88</v>
      </c>
      <c r="BB71" t="s">
        <v>88</v>
      </c>
      <c r="BC71" t="s">
        <v>77</v>
      </c>
      <c r="BD71" s="1" t="s">
        <v>175</v>
      </c>
    </row>
    <row r="72" spans="1:56" x14ac:dyDescent="0.2">
      <c r="A72" t="s">
        <v>51</v>
      </c>
      <c r="B72" s="28" t="s">
        <v>453</v>
      </c>
      <c r="D72" s="4" t="s">
        <v>138</v>
      </c>
      <c r="E72" s="2">
        <v>2</v>
      </c>
      <c r="F72" s="2">
        <v>3</v>
      </c>
      <c r="G72" s="9">
        <f>((2*B72+AX72+AY72+AZ72+2*AU72)/6)+AV72</f>
        <v>10.583333333333334</v>
      </c>
      <c r="H72" s="1" t="s">
        <v>15</v>
      </c>
      <c r="I72" s="5">
        <v>2</v>
      </c>
      <c r="J72" s="9">
        <f>(B72+AX72/3+(AY72+1)+4*I72)/((F72+3))</f>
        <v>4.25</v>
      </c>
      <c r="K72" s="5" t="s">
        <v>112</v>
      </c>
      <c r="L72" s="2">
        <v>1</v>
      </c>
      <c r="X72" s="33">
        <v>1</v>
      </c>
      <c r="AJ72" s="33">
        <v>1</v>
      </c>
      <c r="AU72" s="39">
        <f>N72+6*O72+10*P72+10*Q72+4*R72+6*S72+4*T72+4*U72+6*V72+8*W72+6*X72+8*Y72+8*Z72+4*AA72+10*AB72+10*AC72+6*AD72+6*AE72+8*AF72+4*AG72+4*AH72+8*AI72+8*AJ72+8*AK72+6*AL72+10*AM72+6*AN72+4*AO72+8*AP72+4*AQ72+6*AR72+6*AS72+10*AT72</f>
        <v>14</v>
      </c>
      <c r="AW72" s="10">
        <v>1.5</v>
      </c>
      <c r="AX72" s="12">
        <f>AW72*9</f>
        <v>13.5</v>
      </c>
      <c r="AY72" s="13">
        <f>E72*4</f>
        <v>8</v>
      </c>
      <c r="AZ72" s="10">
        <f>F72*2</f>
        <v>6</v>
      </c>
      <c r="BA72" t="s">
        <v>51</v>
      </c>
      <c r="BB72" t="s">
        <v>32</v>
      </c>
      <c r="BC72" t="s">
        <v>6</v>
      </c>
      <c r="BD72" t="s">
        <v>37</v>
      </c>
    </row>
    <row r="73" spans="1:56" x14ac:dyDescent="0.2">
      <c r="A73" t="s">
        <v>38</v>
      </c>
      <c r="B73" s="28" t="s">
        <v>453</v>
      </c>
      <c r="C73" s="4" t="s">
        <v>200</v>
      </c>
      <c r="D73" s="4"/>
      <c r="E73" s="2">
        <v>3</v>
      </c>
      <c r="F73" s="2">
        <v>3</v>
      </c>
      <c r="G73" s="9">
        <f>((2*B73+AX73+AY73+AZ73+2*AU73)/6)+AV73</f>
        <v>10.336666666666666</v>
      </c>
      <c r="H73" s="1" t="s">
        <v>15</v>
      </c>
      <c r="I73" s="5">
        <v>2</v>
      </c>
      <c r="J73" s="9">
        <f>(B73+AX73/3+(AY73+1)+4*I73)/((F73+3))</f>
        <v>5.0566666666666666</v>
      </c>
      <c r="K73" s="5" t="s">
        <v>112</v>
      </c>
      <c r="L73" s="2">
        <v>1</v>
      </c>
      <c r="AE73" s="37">
        <v>1</v>
      </c>
      <c r="AO73" s="38">
        <v>1</v>
      </c>
      <c r="AU73" s="39">
        <f>N73+6*O73+10*P73+10*Q73+4*R73+6*S73+4*T73+4*U73+6*V73+8*W73+6*X73+8*Y73+8*Z73+4*AA73+10*AB73+10*AC73+6*AD73+6*AE73+8*AF73+4*AG73+4*AH73+8*AI73+8*AJ73+8*AK73+6*AL73+10*AM73+6*AN73+4*AO73+8*AP73+4*AQ73+6*AR73+6*AS73+10*AT73</f>
        <v>10</v>
      </c>
      <c r="AW73" s="10">
        <v>2.67</v>
      </c>
      <c r="AX73" s="12">
        <f>AW73*6</f>
        <v>16.02</v>
      </c>
      <c r="AY73" s="13">
        <f>E73*4</f>
        <v>12</v>
      </c>
      <c r="AZ73" s="10">
        <f>F73*2</f>
        <v>6</v>
      </c>
      <c r="BA73" t="s">
        <v>38</v>
      </c>
      <c r="BB73" t="s">
        <v>32</v>
      </c>
      <c r="BC73" t="s">
        <v>6</v>
      </c>
    </row>
    <row r="74" spans="1:56" x14ac:dyDescent="0.2">
      <c r="A74" t="s">
        <v>71</v>
      </c>
      <c r="B74" s="28" t="s">
        <v>453</v>
      </c>
      <c r="C74" s="4" t="s">
        <v>113</v>
      </c>
      <c r="D74" s="4"/>
      <c r="E74" s="2">
        <v>2</v>
      </c>
      <c r="F74" s="2">
        <v>3</v>
      </c>
      <c r="G74" s="9">
        <f>((2*B74+AX74+AY74+AZ74+2*AU74)/6)+AV74</f>
        <v>10.336666666666666</v>
      </c>
      <c r="H74" s="1" t="s">
        <v>15</v>
      </c>
      <c r="I74" s="5">
        <v>2</v>
      </c>
      <c r="J74" s="9">
        <f>(B74+AX74/3+(AY74+1)+4*I74)/((F74+3))</f>
        <v>4.3899999999999997</v>
      </c>
      <c r="K74" s="5" t="s">
        <v>112</v>
      </c>
      <c r="L74" s="2">
        <v>1</v>
      </c>
      <c r="W74" s="32">
        <v>1</v>
      </c>
      <c r="AA74" s="34">
        <v>1</v>
      </c>
      <c r="AU74" s="39">
        <f>N74+6*O74+10*P74+10*Q74+4*R74+6*S74+4*T74+4*U74+6*V74+8*W74+6*X74+8*Y74+8*Z74+4*AA74+10*AB74+10*AC74+6*AD74+6*AE74+8*AF74+4*AG74+4*AH74+8*AI74+8*AJ74+8*AK74+6*AL74+10*AM74+6*AN74+4*AO74+8*AP74+4*AQ74+6*AR74+6*AS74+10*AT74</f>
        <v>12</v>
      </c>
      <c r="AW74" s="10">
        <v>2.67</v>
      </c>
      <c r="AX74" s="12">
        <f>AW74*6</f>
        <v>16.02</v>
      </c>
      <c r="AY74" s="13">
        <f>E74*4</f>
        <v>8</v>
      </c>
      <c r="AZ74" s="10">
        <f>F74*2</f>
        <v>6</v>
      </c>
      <c r="BA74" t="s">
        <v>71</v>
      </c>
      <c r="BB74" t="s">
        <v>65</v>
      </c>
      <c r="BC74" t="s">
        <v>66</v>
      </c>
    </row>
    <row r="75" spans="1:56" x14ac:dyDescent="0.2">
      <c r="A75" t="s">
        <v>71</v>
      </c>
      <c r="B75" s="28" t="s">
        <v>453</v>
      </c>
      <c r="C75" s="4" t="s">
        <v>113</v>
      </c>
      <c r="D75" s="4"/>
      <c r="E75" s="2">
        <v>2</v>
      </c>
      <c r="F75" s="2">
        <v>3</v>
      </c>
      <c r="G75" s="9">
        <f>((2*B75+AX75+AY75+AZ75+2*AU75)/6)+AV75</f>
        <v>10.336666666666666</v>
      </c>
      <c r="H75" s="1" t="s">
        <v>15</v>
      </c>
      <c r="I75" s="5">
        <v>2</v>
      </c>
      <c r="J75" s="9">
        <f>(B75+AX75/3+(AY75+1)+4*I75)/((F75+3))</f>
        <v>4.3899999999999997</v>
      </c>
      <c r="K75" s="5" t="s">
        <v>112</v>
      </c>
      <c r="L75" s="2">
        <v>1</v>
      </c>
      <c r="W75" s="32">
        <v>1</v>
      </c>
      <c r="AA75" s="34">
        <v>1</v>
      </c>
      <c r="AU75" s="39">
        <f>N75+6*O75+10*P75+10*Q75+4*R75+6*S75+4*T75+4*U75+6*V75+8*W75+6*X75+8*Y75+8*Z75+4*AA75+10*AB75+10*AC75+6*AD75+6*AE75+8*AF75+4*AG75+4*AH75+8*AI75+8*AJ75+8*AK75+6*AL75+10*AM75+6*AN75+4*AO75+8*AP75+4*AQ75+6*AR75+6*AS75+10*AT75</f>
        <v>12</v>
      </c>
      <c r="AW75" s="10">
        <v>2.67</v>
      </c>
      <c r="AX75" s="12">
        <f>AW75*6</f>
        <v>16.02</v>
      </c>
      <c r="AY75" s="13">
        <f>E75*4</f>
        <v>8</v>
      </c>
      <c r="AZ75" s="10">
        <f>F75*2</f>
        <v>6</v>
      </c>
      <c r="BA75" t="s">
        <v>71</v>
      </c>
      <c r="BB75" t="s">
        <v>82</v>
      </c>
      <c r="BC75" t="s">
        <v>77</v>
      </c>
      <c r="BD75" t="s">
        <v>17</v>
      </c>
    </row>
    <row r="76" spans="1:56" x14ac:dyDescent="0.2">
      <c r="A76" t="s">
        <v>22</v>
      </c>
      <c r="B76" s="28" t="s">
        <v>453</v>
      </c>
      <c r="C76" s="4" t="s">
        <v>113</v>
      </c>
      <c r="D76" s="4"/>
      <c r="E76" s="2">
        <v>3</v>
      </c>
      <c r="F76" s="2">
        <v>3</v>
      </c>
      <c r="G76" s="9">
        <f>((2*B76+AX76+AY76+AZ76+2*AU76)/6)+AV76</f>
        <v>10.336666666666666</v>
      </c>
      <c r="H76" s="1" t="s">
        <v>15</v>
      </c>
      <c r="I76" s="5">
        <v>2</v>
      </c>
      <c r="J76" s="9">
        <f>(B76+AX76/3+(AY76+1)+4*I76)/((F76+3))</f>
        <v>5.0566666666666666</v>
      </c>
      <c r="K76" s="5" t="s">
        <v>112</v>
      </c>
      <c r="L76" s="2">
        <v>1</v>
      </c>
      <c r="M76" s="18" t="s">
        <v>470</v>
      </c>
      <c r="AO76" s="38">
        <v>1</v>
      </c>
      <c r="AU76" s="39">
        <f>N76+6*O76+10*P76+10*Q76+4*R76+6*S76+4*T76+4*U76+6*V76+8*W76+6*X76+8*Y76+8*Z76+4*AA76+10*AB76+10*AC76+6*AD76+6*AE76+8*AF76+4*AG76+4*AH76+8*AI76+8*AJ76+8*AK76+6*AL76+10*AM76+6*AN76+4*AO76+8*AP76+4*AQ76+6*AR76+6*AS76+10*AT76</f>
        <v>4</v>
      </c>
      <c r="AV76" s="30">
        <v>2</v>
      </c>
      <c r="AW76" s="10">
        <v>2.67</v>
      </c>
      <c r="AX76" s="12">
        <f>AW76*6</f>
        <v>16.02</v>
      </c>
      <c r="AY76" s="13">
        <f>E76*4</f>
        <v>12</v>
      </c>
      <c r="AZ76" s="10">
        <f>F76*2</f>
        <v>6</v>
      </c>
      <c r="BA76" t="s">
        <v>22</v>
      </c>
      <c r="BB76" t="s">
        <v>5</v>
      </c>
      <c r="BC76" t="s">
        <v>6</v>
      </c>
    </row>
    <row r="77" spans="1:56" x14ac:dyDescent="0.2">
      <c r="A77" s="1" t="s">
        <v>122</v>
      </c>
      <c r="B77" s="28" t="s">
        <v>462</v>
      </c>
      <c r="C77" s="3" t="s">
        <v>114</v>
      </c>
      <c r="D77" s="5"/>
      <c r="E77" s="3">
        <v>2</v>
      </c>
      <c r="F77" s="3">
        <v>3</v>
      </c>
      <c r="G77" s="9">
        <f>((2*B77+AX77+AY77+AZ77+2*AU77)/6)+AV77</f>
        <v>10.333333333333334</v>
      </c>
      <c r="H77" s="1" t="s">
        <v>8</v>
      </c>
      <c r="I77" s="2">
        <v>1</v>
      </c>
      <c r="J77" s="9">
        <f>(B77+AX77/3+(AY77+1)+4*I77)/((F77+3))</f>
        <v>3.3333333333333335</v>
      </c>
      <c r="K77" s="3" t="s">
        <v>112</v>
      </c>
      <c r="AI77" s="37">
        <v>1</v>
      </c>
      <c r="AU77" s="39">
        <f>N77+6*O77+10*P77+10*Q77+4*R77+6*S77+4*T77+4*U77+6*V77+8*W77+6*X77+8*Y77+8*Z77+4*AA77+10*AB77+10*AC77+6*AD77+6*AE77+8*AF77+4*AG77+4*AH77+8*AI77+8*AJ77+8*AK77+6*AL77+10*AM77+6*AN77+4*AO77+8*AP77+4*AQ77+6*AR77+6*AS77+10*AT77</f>
        <v>8</v>
      </c>
      <c r="AV77" s="30">
        <v>2</v>
      </c>
      <c r="AW77" s="11">
        <v>3</v>
      </c>
      <c r="AX77" s="12">
        <f>AW77*6</f>
        <v>18</v>
      </c>
      <c r="AY77" s="13">
        <f>E77*4</f>
        <v>8</v>
      </c>
      <c r="AZ77" s="10">
        <f>F77*2</f>
        <v>6</v>
      </c>
      <c r="BA77" s="1" t="s">
        <v>122</v>
      </c>
      <c r="BB77" t="s">
        <v>32</v>
      </c>
      <c r="BC77" t="s">
        <v>6</v>
      </c>
      <c r="BD77" t="s">
        <v>10</v>
      </c>
    </row>
    <row r="78" spans="1:56" x14ac:dyDescent="0.2">
      <c r="A78" t="s">
        <v>57</v>
      </c>
      <c r="B78" s="28" t="s">
        <v>453</v>
      </c>
      <c r="C78" s="4" t="s">
        <v>158</v>
      </c>
      <c r="D78" s="4"/>
      <c r="E78" s="2">
        <v>2</v>
      </c>
      <c r="F78" s="2">
        <v>2</v>
      </c>
      <c r="G78" s="9">
        <f>((2*B78+AX78+AY78+AZ78+2*AU78)/6)+AV78</f>
        <v>10.33</v>
      </c>
      <c r="H78" s="1" t="s">
        <v>26</v>
      </c>
      <c r="I78" s="5">
        <v>2</v>
      </c>
      <c r="J78" s="9">
        <f>(B78+AX78/3+(AY78+1)+4*I78)/((F78+3))</f>
        <v>5.1319999999999997</v>
      </c>
      <c r="K78" s="5" t="s">
        <v>112</v>
      </c>
      <c r="L78" s="2">
        <v>1</v>
      </c>
      <c r="M78" s="18" t="s">
        <v>413</v>
      </c>
      <c r="P78" s="33">
        <v>1</v>
      </c>
      <c r="AO78" s="38">
        <v>1</v>
      </c>
      <c r="AU78" s="39">
        <f>N78+6*O78+10*P78+10*Q78+4*R78+6*S78+4*T78+4*U78+6*V78+8*W78+6*X78+8*Y78+8*Z78+4*AA78+10*AB78+10*AC78+6*AD78+6*AE78+8*AF78+4*AG78+4*AH78+8*AI78+8*AJ78+8*AK78+6*AL78+10*AM78+6*AN78+4*AO78+8*AP78+4*AQ78+6*AR78+6*AS78+10*AT78</f>
        <v>14</v>
      </c>
      <c r="AW78" s="10">
        <v>2.33</v>
      </c>
      <c r="AX78" s="12">
        <f>AW78*6</f>
        <v>13.98</v>
      </c>
      <c r="AY78" s="13">
        <f>E78*4</f>
        <v>8</v>
      </c>
      <c r="AZ78" s="10">
        <f>F78*2</f>
        <v>4</v>
      </c>
      <c r="BA78" t="s">
        <v>57</v>
      </c>
      <c r="BB78" t="s">
        <v>32</v>
      </c>
      <c r="BC78" t="s">
        <v>6</v>
      </c>
      <c r="BD78" s="1" t="s">
        <v>175</v>
      </c>
    </row>
    <row r="79" spans="1:56" x14ac:dyDescent="0.2">
      <c r="A79" s="1" t="s">
        <v>160</v>
      </c>
      <c r="B79" s="28" t="s">
        <v>453</v>
      </c>
      <c r="D79" s="4" t="s">
        <v>109</v>
      </c>
      <c r="E79" s="2">
        <v>3</v>
      </c>
      <c r="F79" s="2">
        <v>2</v>
      </c>
      <c r="G79" s="9">
        <f>((2*B79+AX79+AY79+AZ79+2*AU79)/6)+AV79</f>
        <v>9.9949999999999992</v>
      </c>
      <c r="H79" s="1" t="s">
        <v>15</v>
      </c>
      <c r="I79" s="2">
        <v>1</v>
      </c>
      <c r="J79" s="9">
        <f>(B79+AX79/3+(AY79+1)+4*I79)/((F79+3))</f>
        <v>4.9980000000000002</v>
      </c>
      <c r="K79" s="5" t="s">
        <v>112</v>
      </c>
      <c r="L79" s="2">
        <v>1</v>
      </c>
      <c r="Z79" s="31">
        <v>1</v>
      </c>
      <c r="AO79" s="38">
        <v>1</v>
      </c>
      <c r="AU79" s="39">
        <f>N79+6*O79+10*P79+10*Q79+4*R79+6*S79+4*T79+4*U79+6*V79+8*W79+6*X79+8*Y79+8*Z79+4*AA79+10*AB79+10*AC79+6*AD79+6*AE79+8*AF79+4*AG79+4*AH79+8*AI79+8*AJ79+8*AK79+6*AL79+10*AM79+6*AN79+4*AO79+8*AP79+4*AQ79+6*AR79+6*AS79+10*AT79</f>
        <v>12</v>
      </c>
      <c r="AW79" s="10">
        <v>1.33</v>
      </c>
      <c r="AX79" s="12">
        <f>AW79*9</f>
        <v>11.97</v>
      </c>
      <c r="AY79" s="13">
        <f>E79*4</f>
        <v>12</v>
      </c>
      <c r="AZ79" s="10">
        <f>F79*2</f>
        <v>4</v>
      </c>
      <c r="BA79" s="1" t="s">
        <v>160</v>
      </c>
      <c r="BB79" s="1" t="s">
        <v>176</v>
      </c>
      <c r="BC79" s="1" t="s">
        <v>177</v>
      </c>
      <c r="BD79" t="s">
        <v>68</v>
      </c>
    </row>
    <row r="80" spans="1:56" x14ac:dyDescent="0.2">
      <c r="A80" s="1" t="s">
        <v>88</v>
      </c>
      <c r="B80" s="28">
        <v>1</v>
      </c>
      <c r="D80" s="4" t="s">
        <v>138</v>
      </c>
      <c r="E80" s="2">
        <v>1</v>
      </c>
      <c r="F80" s="2">
        <v>2</v>
      </c>
      <c r="G80" s="9">
        <f>((2*B80+AX80+AY80+AZ80+2*AU80)/6)+AV80</f>
        <v>9.9166666666666679</v>
      </c>
      <c r="H80" s="1" t="s">
        <v>355</v>
      </c>
      <c r="I80" s="5">
        <v>2</v>
      </c>
      <c r="J80" s="9">
        <f>(B80+AX80/3+(AY80+1)+4*I80)/((F80+3))</f>
        <v>3.7</v>
      </c>
      <c r="K80" s="2">
        <v>2</v>
      </c>
      <c r="L80" s="2">
        <v>10</v>
      </c>
      <c r="X80" s="33">
        <v>1</v>
      </c>
      <c r="AN80" s="35">
        <v>1</v>
      </c>
      <c r="AU80" s="39">
        <f>N80+6*O80+10*P80+10*Q80+4*R80+6*S80+4*T80+4*U80+6*V80+8*W80+6*X80+8*Y80+8*Z80+4*AA80+10*AB80+10*AC80+6*AD80+6*AE80+8*AF80+4*AG80+4*AH80+8*AI80+8*AJ80+8*AK80+6*AL80+10*AM80+6*AN80+4*AO80+8*AP80+4*AQ80+6*AR80+6*AS80+10*AT80</f>
        <v>12</v>
      </c>
      <c r="AV80" s="30">
        <v>2</v>
      </c>
      <c r="AW80" s="10">
        <v>1.5</v>
      </c>
      <c r="AX80" s="12">
        <f>AW80*9</f>
        <v>13.5</v>
      </c>
      <c r="AY80" s="13">
        <f>E80*4</f>
        <v>4</v>
      </c>
      <c r="AZ80" s="10">
        <f>F80*2</f>
        <v>4</v>
      </c>
      <c r="BA80" s="1" t="s">
        <v>88</v>
      </c>
      <c r="BB80" t="s">
        <v>88</v>
      </c>
      <c r="BC80" t="s">
        <v>77</v>
      </c>
      <c r="BD80" t="s">
        <v>12</v>
      </c>
    </row>
    <row r="81" spans="1:56" x14ac:dyDescent="0.2">
      <c r="A81" t="s">
        <v>79</v>
      </c>
      <c r="B81" s="28" t="s">
        <v>457</v>
      </c>
      <c r="C81" s="4" t="s">
        <v>121</v>
      </c>
      <c r="D81" s="4"/>
      <c r="E81" s="2">
        <v>1</v>
      </c>
      <c r="F81" s="2">
        <v>4</v>
      </c>
      <c r="G81" s="9">
        <f>((2*B81+AX81+AY81+AZ81+2*AU81)/6)+AV81</f>
        <v>9.8333333333333321</v>
      </c>
      <c r="H81" s="1" t="s">
        <v>357</v>
      </c>
      <c r="I81" s="2">
        <v>1</v>
      </c>
      <c r="J81" s="9">
        <f>(B81+AX81/3+(AY81+1)+4*I81)/((F81+3))</f>
        <v>2.8571428571428572</v>
      </c>
      <c r="K81" s="5" t="s">
        <v>112</v>
      </c>
      <c r="L81" s="2">
        <v>1</v>
      </c>
      <c r="M81" s="18" t="s">
        <v>431</v>
      </c>
      <c r="AG81" s="34">
        <v>1</v>
      </c>
      <c r="AU81" s="39">
        <f>N81+6*O81+10*P81+10*Q81+4*R81+6*S81+4*T81+4*U81+6*V81+8*W81+6*X81+8*Y81+8*Z81+4*AA81+10*AB81+10*AC81+6*AD81+6*AE81+8*AF81+4*AG81+4*AH81+8*AI81+8*AJ81+8*AK81+6*AL81+10*AM81+6*AN81+4*AO81+8*AP81+4*AQ81+6*AR81+6*AS81+10*AT81</f>
        <v>4</v>
      </c>
      <c r="AV81" s="30">
        <v>2</v>
      </c>
      <c r="AW81" s="10">
        <v>2.5</v>
      </c>
      <c r="AX81" s="12">
        <f>AW81*6</f>
        <v>15</v>
      </c>
      <c r="AY81" s="13">
        <f>E81*4</f>
        <v>4</v>
      </c>
      <c r="AZ81" s="10">
        <f>F81*2</f>
        <v>8</v>
      </c>
      <c r="BA81" t="s">
        <v>79</v>
      </c>
      <c r="BB81" t="s">
        <v>80</v>
      </c>
      <c r="BC81" t="s">
        <v>77</v>
      </c>
      <c r="BD81" t="s">
        <v>33</v>
      </c>
    </row>
    <row r="82" spans="1:56" x14ac:dyDescent="0.2">
      <c r="A82" s="1" t="s">
        <v>231</v>
      </c>
      <c r="B82" s="28">
        <v>1</v>
      </c>
      <c r="C82" s="4" t="s">
        <v>130</v>
      </c>
      <c r="D82" s="4"/>
      <c r="E82" s="2">
        <v>1</v>
      </c>
      <c r="F82" s="2">
        <v>2</v>
      </c>
      <c r="G82" s="9">
        <f>((2*B82+AX82+AY82+AZ82+2*AU82)/6)+AV82</f>
        <v>9.67</v>
      </c>
      <c r="H82" s="1" t="s">
        <v>355</v>
      </c>
      <c r="I82" s="5">
        <v>2</v>
      </c>
      <c r="J82" s="9">
        <f>(B82+AX82/3+(AY82+1)+4*I82)/((F82+3))</f>
        <v>3.468</v>
      </c>
      <c r="K82" s="2">
        <v>1</v>
      </c>
      <c r="L82" s="4" t="s">
        <v>232</v>
      </c>
      <c r="M82" s="18"/>
      <c r="AM82" s="32">
        <v>1</v>
      </c>
      <c r="AN82" s="35">
        <v>1</v>
      </c>
      <c r="AU82" s="39">
        <f>N82+6*O82+10*P82+10*Q82+4*R82+6*S82+4*T82+4*U82+6*V82+8*W82+6*X82+8*Y82+8*Z82+4*AA82+10*AB82+10*AC82+6*AD82+6*AE82+8*AF82+4*AG82+4*AH82+8*AI82+8*AJ82+8*AK82+6*AL82+10*AM82+6*AN82+4*AO82+8*AP82+4*AQ82+6*AR82+6*AS82+10*AT82</f>
        <v>16</v>
      </c>
      <c r="AV82" s="30">
        <v>1</v>
      </c>
      <c r="AW82" s="10">
        <v>1.67</v>
      </c>
      <c r="AX82" s="12">
        <f>AW82*6</f>
        <v>10.02</v>
      </c>
      <c r="AY82" s="13">
        <f>E82*4</f>
        <v>4</v>
      </c>
      <c r="AZ82" s="10">
        <f>F82*2</f>
        <v>4</v>
      </c>
      <c r="BA82" s="1" t="s">
        <v>231</v>
      </c>
      <c r="BB82" s="1" t="s">
        <v>176</v>
      </c>
      <c r="BC82" s="1" t="s">
        <v>177</v>
      </c>
      <c r="BD82" t="s">
        <v>72</v>
      </c>
    </row>
    <row r="83" spans="1:56" x14ac:dyDescent="0.2">
      <c r="A83" s="1" t="s">
        <v>225</v>
      </c>
      <c r="B83" s="28">
        <v>1</v>
      </c>
      <c r="C83" s="4" t="s">
        <v>222</v>
      </c>
      <c r="D83" s="4"/>
      <c r="E83" s="2">
        <v>2</v>
      </c>
      <c r="F83" s="2">
        <v>2</v>
      </c>
      <c r="G83" s="9">
        <f>((2*B83+AX83+AY83+AZ83+2*AU83)/6)+AV83</f>
        <v>9.6666666666666679</v>
      </c>
      <c r="H83" s="1" t="s">
        <v>8</v>
      </c>
      <c r="I83" s="5">
        <v>2</v>
      </c>
      <c r="J83" s="9">
        <f>(B83+AX83/3+(AY83+1)+4*I83)/((F83+3))</f>
        <v>4.4000000000000004</v>
      </c>
      <c r="K83" s="2">
        <v>2</v>
      </c>
      <c r="L83" s="4" t="s">
        <v>228</v>
      </c>
      <c r="M83" s="18" t="s">
        <v>475</v>
      </c>
      <c r="T83" s="36">
        <v>1</v>
      </c>
      <c r="AN83" s="35">
        <v>1</v>
      </c>
      <c r="AU83" s="39">
        <f>N83+6*O83+10*P83+10*Q83+4*R83+6*S83+4*T83+4*U83+6*V83+8*W83+6*X83+8*Y83+8*Z83+4*AA83+10*AB83+10*AC83+6*AD83+6*AE83+8*AF83+4*AG83+4*AH83+8*AI83+8*AJ83+8*AK83+6*AL83+10*AM83+6*AN83+4*AO83+8*AP83+4*AQ83+6*AR83+6*AS83+10*AT83</f>
        <v>10</v>
      </c>
      <c r="AV83" s="30">
        <v>2</v>
      </c>
      <c r="AW83" s="10">
        <v>2</v>
      </c>
      <c r="AX83" s="12">
        <f>AW83*6</f>
        <v>12</v>
      </c>
      <c r="AY83" s="13">
        <f>E83*4</f>
        <v>8</v>
      </c>
      <c r="AZ83" s="10">
        <f>F83*2</f>
        <v>4</v>
      </c>
      <c r="BA83" s="1" t="s">
        <v>225</v>
      </c>
      <c r="BB83" s="1" t="s">
        <v>176</v>
      </c>
      <c r="BC83" s="1" t="s">
        <v>177</v>
      </c>
      <c r="BD83" t="s">
        <v>19</v>
      </c>
    </row>
    <row r="84" spans="1:56" x14ac:dyDescent="0.2">
      <c r="A84" s="1" t="s">
        <v>178</v>
      </c>
      <c r="B84" s="28" t="s">
        <v>454</v>
      </c>
      <c r="C84" s="4" t="s">
        <v>179</v>
      </c>
      <c r="D84" s="4"/>
      <c r="E84" s="2">
        <v>2</v>
      </c>
      <c r="F84" s="2">
        <v>3</v>
      </c>
      <c r="G84" s="9">
        <f>((2*B84+AX84+AY84+AZ84+2*AU84)/6)+AV84</f>
        <v>9.6666666666666661</v>
      </c>
      <c r="H84" s="1" t="s">
        <v>15</v>
      </c>
      <c r="I84" s="5">
        <v>2</v>
      </c>
      <c r="J84" s="9">
        <f>(B84+AX84/3+(AY84+1)+4*I84)/((F84+3))</f>
        <v>3.6666666666666665</v>
      </c>
      <c r="K84" s="5" t="s">
        <v>112</v>
      </c>
      <c r="L84" s="2">
        <v>1</v>
      </c>
      <c r="Z84" s="31">
        <v>1</v>
      </c>
      <c r="AP84" s="31">
        <v>1</v>
      </c>
      <c r="AU84" s="39">
        <f>N84+6*O84+10*P84+10*Q84+4*R84+6*S84+4*T84+4*U84+6*V84+8*W84+6*X84+8*Y84+8*Z84+4*AA84+10*AB84+10*AC84+6*AD84+6*AE84+8*AF84+4*AG84+4*AH84+8*AI84+8*AJ84+8*AK84+6*AL84+10*AM84+6*AN84+4*AO84+8*AP84+4*AQ84+6*AR84+6*AS84+10*AT84</f>
        <v>16</v>
      </c>
      <c r="AW84" s="10">
        <v>1</v>
      </c>
      <c r="AX84" s="12">
        <f>AW84*6</f>
        <v>6</v>
      </c>
      <c r="AY84" s="13">
        <f>E84*4</f>
        <v>8</v>
      </c>
      <c r="AZ84" s="10">
        <f>F84*2</f>
        <v>6</v>
      </c>
      <c r="BA84" s="1" t="s">
        <v>178</v>
      </c>
      <c r="BB84" t="s">
        <v>5</v>
      </c>
      <c r="BC84" t="s">
        <v>6</v>
      </c>
      <c r="BD84" s="1" t="s">
        <v>175</v>
      </c>
    </row>
    <row r="85" spans="1:56" x14ac:dyDescent="0.2">
      <c r="A85" s="1" t="s">
        <v>419</v>
      </c>
      <c r="B85" s="28" t="s">
        <v>453</v>
      </c>
      <c r="C85" s="4" t="s">
        <v>109</v>
      </c>
      <c r="D85" s="4"/>
      <c r="E85" s="2">
        <v>1</v>
      </c>
      <c r="F85" s="2">
        <v>2</v>
      </c>
      <c r="G85" s="9">
        <f>((2*B85+AX85+AY85+AZ85+2*AU85)/6)+AV85</f>
        <v>9.663333333333334</v>
      </c>
      <c r="H85" s="1" t="s">
        <v>15</v>
      </c>
      <c r="I85" s="5">
        <v>2</v>
      </c>
      <c r="J85" s="9">
        <f>(B85+AX85/3+(AY85+1)+4*I85)/((F85+3))</f>
        <v>3.9319999999999999</v>
      </c>
      <c r="K85" s="5" t="s">
        <v>112</v>
      </c>
      <c r="L85" s="2">
        <v>1</v>
      </c>
      <c r="M85" s="18" t="s">
        <v>420</v>
      </c>
      <c r="U85" s="37">
        <v>1</v>
      </c>
      <c r="AO85" s="38">
        <v>1</v>
      </c>
      <c r="AU85" s="39">
        <f>N85+6*O85+10*P85+10*Q85+4*R85+6*S85+4*T85+4*U85+6*V85+8*W85+6*X85+8*Y85+8*Z85+4*AA85+10*AB85+10*AC85+6*AD85+6*AE85+8*AF85+4*AG85+4*AH85+8*AI85+8*AJ85+8*AK85+6*AL85+10*AM85+6*AN85+4*AO85+8*AP85+4*AQ85+6*AR85+6*AS85+10*AT85</f>
        <v>8</v>
      </c>
      <c r="AV85" s="30">
        <v>3</v>
      </c>
      <c r="AW85" s="10">
        <v>1.33</v>
      </c>
      <c r="AX85" s="12">
        <f>AW85*6</f>
        <v>7.98</v>
      </c>
      <c r="AY85" s="13">
        <f>E85*4</f>
        <v>4</v>
      </c>
      <c r="AZ85" s="10">
        <f>F85*2</f>
        <v>4</v>
      </c>
      <c r="BA85" s="1" t="s">
        <v>425</v>
      </c>
      <c r="BB85" t="s">
        <v>32</v>
      </c>
      <c r="BC85" t="s">
        <v>6</v>
      </c>
      <c r="BD85" t="s">
        <v>44</v>
      </c>
    </row>
    <row r="86" spans="1:56" x14ac:dyDescent="0.2">
      <c r="A86" s="1" t="s">
        <v>133</v>
      </c>
      <c r="B86" s="28">
        <v>1</v>
      </c>
      <c r="D86" s="4" t="s">
        <v>135</v>
      </c>
      <c r="E86" s="2">
        <v>1</v>
      </c>
      <c r="F86" s="2">
        <v>2</v>
      </c>
      <c r="G86" s="9">
        <f>((2*B86+AX86+AY86+AZ86+2*AU86)/6)+AV86</f>
        <v>9.504999999999999</v>
      </c>
      <c r="H86" s="1" t="s">
        <v>355</v>
      </c>
      <c r="I86" s="5">
        <v>2</v>
      </c>
      <c r="J86" s="9">
        <f>(B86+AX86/3+(AY86+1)+4*I86)/((F86+3))</f>
        <v>3.8019999999999996</v>
      </c>
      <c r="K86" s="2">
        <v>2</v>
      </c>
      <c r="L86" s="2">
        <v>5</v>
      </c>
      <c r="AG86" s="34">
        <v>1</v>
      </c>
      <c r="AR86" s="35">
        <v>1</v>
      </c>
      <c r="AU86" s="39">
        <f>N86+6*O86+10*P86+10*Q86+4*R86+6*S86+4*T86+4*U86+6*V86+8*W86+6*X86+8*Y86+8*Z86+4*AA86+10*AB86+10*AC86+6*AD86+6*AE86+8*AF86+4*AG86+4*AH86+8*AI86+8*AJ86+8*AK86+6*AL86+10*AM86+6*AN86+4*AO86+8*AP86+4*AQ86+6*AR86+6*AS86+10*AT86</f>
        <v>10</v>
      </c>
      <c r="AV86" s="30">
        <v>2</v>
      </c>
      <c r="AW86" s="10">
        <v>1.67</v>
      </c>
      <c r="AX86" s="12">
        <f>AW86*9</f>
        <v>15.03</v>
      </c>
      <c r="AY86" s="13">
        <f>E86*4</f>
        <v>4</v>
      </c>
      <c r="AZ86" s="10">
        <f>F86*2</f>
        <v>4</v>
      </c>
      <c r="BA86" s="1" t="s">
        <v>133</v>
      </c>
      <c r="BB86" t="s">
        <v>32</v>
      </c>
      <c r="BC86" t="s">
        <v>6</v>
      </c>
      <c r="BD86" s="1" t="s">
        <v>175</v>
      </c>
    </row>
    <row r="87" spans="1:56" x14ac:dyDescent="0.2">
      <c r="A87" s="1" t="s">
        <v>411</v>
      </c>
      <c r="B87" s="28">
        <v>1</v>
      </c>
      <c r="C87" s="4" t="s">
        <v>143</v>
      </c>
      <c r="D87" s="4"/>
      <c r="E87" s="4">
        <v>3</v>
      </c>
      <c r="F87" s="2">
        <v>4</v>
      </c>
      <c r="G87" s="9">
        <f>((2*B87+AX87+AY87+AZ87+2*AU87)/6)+AV87</f>
        <v>9.3333333333333339</v>
      </c>
      <c r="H87" s="1" t="s">
        <v>356</v>
      </c>
      <c r="I87" s="2">
        <v>1</v>
      </c>
      <c r="J87" s="9">
        <f>(B87+AX87/3+(AY87+1)+4*I87)/((F87+3))</f>
        <v>3.4285714285714284</v>
      </c>
      <c r="K87" s="5">
        <v>4</v>
      </c>
      <c r="L87" s="2">
        <v>1</v>
      </c>
      <c r="AA87" s="34">
        <v>1</v>
      </c>
      <c r="AG87" s="34">
        <v>1</v>
      </c>
      <c r="AU87" s="39">
        <f>N87+6*O87+10*P87+10*Q87+4*R87+6*S87+4*T87+4*U87+6*V87+8*W87+6*X87+8*Y87+8*Z87+4*AA87+10*AB87+10*AC87+6*AD87+6*AE87+8*AF87+4*AG87+4*AH87+8*AI87+8*AJ87+8*AK87+6*AL87+10*AM87+6*AN87+4*AO87+8*AP87+4*AQ87+6*AR87+6*AS87+10*AT87</f>
        <v>8</v>
      </c>
      <c r="AW87" s="10">
        <v>3</v>
      </c>
      <c r="AX87" s="12">
        <f>AW87*6</f>
        <v>18</v>
      </c>
      <c r="AY87" s="13">
        <f>E87*4</f>
        <v>12</v>
      </c>
      <c r="AZ87" s="10">
        <f>F87*2</f>
        <v>8</v>
      </c>
      <c r="BA87" s="1" t="s">
        <v>214</v>
      </c>
      <c r="BB87" t="s">
        <v>65</v>
      </c>
      <c r="BC87" t="s">
        <v>66</v>
      </c>
      <c r="BD87" t="s">
        <v>69</v>
      </c>
    </row>
    <row r="88" spans="1:56" x14ac:dyDescent="0.2">
      <c r="A88" s="1" t="s">
        <v>156</v>
      </c>
      <c r="B88" s="28">
        <v>1</v>
      </c>
      <c r="D88" s="4" t="s">
        <v>111</v>
      </c>
      <c r="E88" s="2">
        <v>1</v>
      </c>
      <c r="F88" s="2">
        <v>3</v>
      </c>
      <c r="G88" s="9">
        <f>((2*B88+AX88+AY88+AZ88+2*AU88)/6)+AV88</f>
        <v>9</v>
      </c>
      <c r="H88" s="1" t="s">
        <v>355</v>
      </c>
      <c r="I88" s="5">
        <v>2</v>
      </c>
      <c r="J88" s="9">
        <f>(B88+AX88/3+(AY88+1)+4*I88)/((F88+3))</f>
        <v>3.3333333333333335</v>
      </c>
      <c r="K88" s="2">
        <v>2</v>
      </c>
      <c r="L88" s="2">
        <v>5</v>
      </c>
      <c r="X88" s="33">
        <v>1</v>
      </c>
      <c r="AU88" s="39">
        <f>N88+6*O88+10*P88+10*Q88+4*R88+6*S88+4*T88+4*U88+6*V88+8*W88+6*X88+8*Y88+8*Z88+4*AA88+10*AB88+10*AC88+6*AD88+6*AE88+8*AF88+4*AG88+4*AH88+8*AI88+8*AJ88+8*AK88+6*AL88+10*AM88+6*AN88+4*AO88+8*AP88+4*AQ88+6*AR88+6*AS88+10*AT88</f>
        <v>6</v>
      </c>
      <c r="AV88" s="30">
        <v>2</v>
      </c>
      <c r="AW88" s="10">
        <v>2</v>
      </c>
      <c r="AX88" s="12">
        <f>AW88*9</f>
        <v>18</v>
      </c>
      <c r="AY88" s="13">
        <f>E88*4</f>
        <v>4</v>
      </c>
      <c r="AZ88" s="10">
        <f>F88*2</f>
        <v>6</v>
      </c>
      <c r="BA88" s="1" t="s">
        <v>156</v>
      </c>
      <c r="BB88" t="s">
        <v>93</v>
      </c>
      <c r="BC88" t="s">
        <v>77</v>
      </c>
      <c r="BD88" s="1" t="s">
        <v>175</v>
      </c>
    </row>
    <row r="89" spans="1:56" x14ac:dyDescent="0.2">
      <c r="A89" t="s">
        <v>60</v>
      </c>
      <c r="B89" s="28" t="s">
        <v>453</v>
      </c>
      <c r="C89" s="4" t="s">
        <v>158</v>
      </c>
      <c r="D89" s="4"/>
      <c r="E89" s="2">
        <v>2</v>
      </c>
      <c r="F89" s="2">
        <v>2</v>
      </c>
      <c r="G89" s="9">
        <f>((2*B89+AX89+AY89+AZ89+2*AU89)/6)+AV89</f>
        <v>8.9966666666666679</v>
      </c>
      <c r="H89" s="1" t="s">
        <v>15</v>
      </c>
      <c r="I89" s="5">
        <v>2</v>
      </c>
      <c r="J89" s="9">
        <f>(B89+AX89/3+(AY89+1)+4*I89)/((F89+3))</f>
        <v>5.1319999999999997</v>
      </c>
      <c r="K89" s="5" t="s">
        <v>112</v>
      </c>
      <c r="L89" s="2">
        <v>1</v>
      </c>
      <c r="AL89" s="35">
        <v>1</v>
      </c>
      <c r="AO89" s="38">
        <v>1</v>
      </c>
      <c r="AU89" s="39">
        <f>N89+6*O89+10*P89+10*Q89+4*R89+6*S89+4*T89+4*U89+6*V89+8*W89+6*X89+8*Y89+8*Z89+4*AA89+10*AB89+10*AC89+6*AD89+6*AE89+8*AF89+4*AG89+4*AH89+8*AI89+8*AJ89+8*AK89+6*AL89+10*AM89+6*AN89+4*AO89+8*AP89+4*AQ89+6*AR89+6*AS89+10*AT89</f>
        <v>10</v>
      </c>
      <c r="AW89" s="10">
        <v>2.33</v>
      </c>
      <c r="AX89" s="12">
        <f>AW89*6</f>
        <v>13.98</v>
      </c>
      <c r="AY89" s="13">
        <f>E89*4</f>
        <v>8</v>
      </c>
      <c r="AZ89" s="10">
        <f>F89*2</f>
        <v>4</v>
      </c>
      <c r="BA89" t="s">
        <v>60</v>
      </c>
      <c r="BB89" t="s">
        <v>32</v>
      </c>
      <c r="BC89" t="s">
        <v>6</v>
      </c>
      <c r="BD89" t="s">
        <v>103</v>
      </c>
    </row>
    <row r="90" spans="1:56" x14ac:dyDescent="0.2">
      <c r="A90" t="s">
        <v>13</v>
      </c>
      <c r="B90" s="28">
        <v>1</v>
      </c>
      <c r="C90" s="2" t="s">
        <v>109</v>
      </c>
      <c r="D90" s="4"/>
      <c r="E90" s="2">
        <v>2</v>
      </c>
      <c r="F90" s="2">
        <v>2</v>
      </c>
      <c r="G90" s="9">
        <f>((2*B90+AX90+AY90+AZ90+2*AU90)/6)+AV90</f>
        <v>8.9966666666666661</v>
      </c>
      <c r="H90" s="1" t="s">
        <v>355</v>
      </c>
      <c r="I90" s="5">
        <v>2</v>
      </c>
      <c r="J90" s="9">
        <f>(B90+AX90/3+(AY90+1)+4*I90)/((F90+3))</f>
        <v>4.1319999999999997</v>
      </c>
      <c r="K90" s="2">
        <v>2</v>
      </c>
      <c r="AQ90" s="34">
        <v>1</v>
      </c>
      <c r="AR90" s="35">
        <v>1</v>
      </c>
      <c r="AU90" s="39">
        <f>N90+6*O90+10*P90+10*Q90+4*R90+6*S90+4*T90+4*U90+6*V90+8*W90+6*X90+8*Y90+8*Z90+4*AA90+10*AB90+10*AC90+6*AD90+6*AE90+8*AF90+4*AG90+4*AH90+8*AI90+8*AJ90+8*AK90+6*AL90+10*AM90+6*AN90+4*AO90+8*AP90+4*AQ90+6*AR90+6*AS90+10*AT90</f>
        <v>10</v>
      </c>
      <c r="AV90" s="30">
        <v>2</v>
      </c>
      <c r="AW90" s="10">
        <v>1.33</v>
      </c>
      <c r="AX90" s="12">
        <f>AW90*6</f>
        <v>7.98</v>
      </c>
      <c r="AY90" s="13">
        <f>E90*4</f>
        <v>8</v>
      </c>
      <c r="AZ90" s="10">
        <f>F90*2</f>
        <v>4</v>
      </c>
      <c r="BA90" t="s">
        <v>13</v>
      </c>
      <c r="BB90" t="s">
        <v>32</v>
      </c>
      <c r="BC90" t="s">
        <v>6</v>
      </c>
      <c r="BD90" t="s">
        <v>33</v>
      </c>
    </row>
    <row r="91" spans="1:56" x14ac:dyDescent="0.2">
      <c r="A91" s="1" t="s">
        <v>233</v>
      </c>
      <c r="B91" s="28">
        <v>1</v>
      </c>
      <c r="D91" s="4" t="s">
        <v>108</v>
      </c>
      <c r="E91" s="2">
        <v>2</v>
      </c>
      <c r="F91" s="2">
        <v>2</v>
      </c>
      <c r="G91" s="9">
        <f>((2*B91+AX91+AY91+AZ91+2*AU91)/6)+AV91</f>
        <v>8.8333333333333321</v>
      </c>
      <c r="H91" s="1" t="s">
        <v>355</v>
      </c>
      <c r="I91" s="5">
        <v>2</v>
      </c>
      <c r="J91" s="9">
        <f>(B91+AX91/3+(AY91+1)+4*I91)/((F91+3))</f>
        <v>4.2</v>
      </c>
      <c r="K91" s="2">
        <v>2</v>
      </c>
      <c r="L91" s="4" t="s">
        <v>228</v>
      </c>
      <c r="M91" s="18"/>
      <c r="T91" s="36">
        <v>1</v>
      </c>
      <c r="AJ91" s="33">
        <v>1</v>
      </c>
      <c r="AU91" s="39">
        <f>N91+6*O91+10*P91+10*Q91+4*R91+6*S91+4*T91+4*U91+6*V91+8*W91+6*X91+8*Y91+8*Z91+4*AA91+10*AB91+10*AC91+6*AD91+6*AE91+8*AF91+4*AG91+4*AH91+8*AI91+8*AJ91+8*AK91+6*AL91+10*AM91+6*AN91+4*AO91+8*AP91+4*AQ91+6*AR91+6*AS91+10*AT91</f>
        <v>12</v>
      </c>
      <c r="AV91" s="30">
        <v>1</v>
      </c>
      <c r="AW91" s="10">
        <v>1</v>
      </c>
      <c r="AX91" s="12">
        <f>AW91*9</f>
        <v>9</v>
      </c>
      <c r="AY91" s="13">
        <f>E91*4</f>
        <v>8</v>
      </c>
      <c r="AZ91" s="10">
        <f>F91*2</f>
        <v>4</v>
      </c>
      <c r="BA91" s="1" t="s">
        <v>233</v>
      </c>
      <c r="BB91" s="1" t="s">
        <v>176</v>
      </c>
      <c r="BC91" s="1" t="s">
        <v>177</v>
      </c>
    </row>
    <row r="92" spans="1:56" x14ac:dyDescent="0.2">
      <c r="A92" s="1" t="s">
        <v>358</v>
      </c>
      <c r="B92" s="28">
        <v>1</v>
      </c>
      <c r="C92" s="2" t="s">
        <v>115</v>
      </c>
      <c r="D92" s="4"/>
      <c r="E92" s="2">
        <v>1</v>
      </c>
      <c r="F92" s="2">
        <v>5</v>
      </c>
      <c r="G92" s="9">
        <f>((2*B92+AX92+AY92+AZ92+2*AU92)/6)+AV92</f>
        <v>8.67</v>
      </c>
      <c r="H92" s="1" t="s">
        <v>357</v>
      </c>
      <c r="I92" s="2">
        <v>3</v>
      </c>
      <c r="J92" s="9">
        <f>(B92+AX92/3+(AY92+1)+4*I92)/((F92+3))</f>
        <v>2.4175</v>
      </c>
      <c r="K92" s="2">
        <v>1</v>
      </c>
      <c r="AB92" s="36">
        <v>1</v>
      </c>
      <c r="AE92" s="37">
        <v>1</v>
      </c>
      <c r="AU92" s="39">
        <f>N92+6*O92+10*P92+10*Q92+4*R92+6*S92+4*T92+4*U92+6*V92+8*W92+6*X92+8*Y92+8*Z92+4*AA92+10*AB92+10*AC92+6*AD92+6*AE92+8*AF92+4*AG92+4*AH92+8*AI92+8*AJ92+8*AK92+6*AL92+10*AM92+6*AN92+4*AO92+8*AP92+4*AQ92+6*AR92+6*AS92+10*AT92</f>
        <v>16</v>
      </c>
      <c r="AW92" s="10">
        <v>0.67</v>
      </c>
      <c r="AX92" s="12">
        <f>AW92*6</f>
        <v>4.0200000000000005</v>
      </c>
      <c r="AY92" s="13">
        <f>E92*4</f>
        <v>4</v>
      </c>
      <c r="AZ92" s="10">
        <f>F92*2</f>
        <v>10</v>
      </c>
      <c r="BA92" t="s">
        <v>117</v>
      </c>
      <c r="BB92" t="s">
        <v>94</v>
      </c>
      <c r="BC92" t="s">
        <v>77</v>
      </c>
    </row>
    <row r="93" spans="1:56" x14ac:dyDescent="0.2">
      <c r="A93" s="1" t="s">
        <v>358</v>
      </c>
      <c r="B93" s="28">
        <v>1</v>
      </c>
      <c r="C93" s="2" t="s">
        <v>115</v>
      </c>
      <c r="D93" s="4"/>
      <c r="E93" s="2">
        <v>1</v>
      </c>
      <c r="F93" s="2">
        <v>5</v>
      </c>
      <c r="G93" s="9">
        <f>((2*B93+AX93+AY93+AZ93+2*AU93)/6)+AV93</f>
        <v>8.67</v>
      </c>
      <c r="H93" s="1" t="s">
        <v>357</v>
      </c>
      <c r="I93" s="5">
        <v>3</v>
      </c>
      <c r="J93" s="9">
        <f>(B93+AX93/3+(AY93+1)+4*I93)/((F93+3))</f>
        <v>2.4175</v>
      </c>
      <c r="K93" s="5" t="s">
        <v>112</v>
      </c>
      <c r="L93" s="2">
        <v>5</v>
      </c>
      <c r="AB93" s="36">
        <v>1</v>
      </c>
      <c r="AE93" s="37">
        <v>1</v>
      </c>
      <c r="AU93" s="39">
        <f>N93+6*O93+10*P93+10*Q93+4*R93+6*S93+4*T93+4*U93+6*V93+8*W93+6*X93+8*Y93+8*Z93+4*AA93+10*AB93+10*AC93+6*AD93+6*AE93+8*AF93+4*AG93+4*AH93+8*AI93+8*AJ93+8*AK93+6*AL93+10*AM93+6*AN93+4*AO93+8*AP93+4*AQ93+6*AR93+6*AS93+10*AT93</f>
        <v>16</v>
      </c>
      <c r="AW93" s="10">
        <v>0.67</v>
      </c>
      <c r="AX93" s="12">
        <f>AW93*6</f>
        <v>4.0200000000000005</v>
      </c>
      <c r="AY93" s="13">
        <f>E93*4</f>
        <v>4</v>
      </c>
      <c r="AZ93" s="10">
        <f>F93*2</f>
        <v>10</v>
      </c>
      <c r="BA93" t="s">
        <v>117</v>
      </c>
      <c r="BB93" t="s">
        <v>94</v>
      </c>
      <c r="BC93" t="s">
        <v>77</v>
      </c>
      <c r="BD93" s="1" t="s">
        <v>175</v>
      </c>
    </row>
    <row r="94" spans="1:56" x14ac:dyDescent="0.2">
      <c r="A94" s="1" t="s">
        <v>224</v>
      </c>
      <c r="B94" s="28">
        <v>1</v>
      </c>
      <c r="C94" s="4" t="s">
        <v>108</v>
      </c>
      <c r="D94" s="4"/>
      <c r="E94" s="2">
        <v>1</v>
      </c>
      <c r="F94" s="2">
        <v>4</v>
      </c>
      <c r="G94" s="9">
        <f>((2*B94+AX94+AY94+AZ94+2*AU94)/6)+AV94</f>
        <v>8.6666666666666679</v>
      </c>
      <c r="H94" s="1" t="s">
        <v>8</v>
      </c>
      <c r="I94" s="2">
        <v>1</v>
      </c>
      <c r="J94" s="9">
        <f>(B94+AX94/3+(AY94+1)+4*I94)/((F94+5))</f>
        <v>1.3333333333333333</v>
      </c>
      <c r="K94" s="2">
        <v>1</v>
      </c>
      <c r="L94" s="4" t="s">
        <v>227</v>
      </c>
      <c r="M94" s="18" t="s">
        <v>475</v>
      </c>
      <c r="AA94" s="34">
        <v>1</v>
      </c>
      <c r="AE94" s="37">
        <v>1</v>
      </c>
      <c r="AU94" s="39">
        <f>N94+6*O94+10*P94+10*Q94+4*R94+6*S94+4*T94+4*U94+6*V94+8*W94+6*X94+8*Y94+8*Z94+4*AA94+10*AB94+10*AC94+6*AD94+6*AE94+8*AF94+4*AG94+4*AH94+8*AI94+8*AJ94+8*AK94+6*AL94+10*AM94+6*AN94+4*AO94+8*AP94+4*AQ94+6*AR94+6*AS94+10*AT94</f>
        <v>10</v>
      </c>
      <c r="AV94" s="30">
        <v>2</v>
      </c>
      <c r="AW94" s="10">
        <v>1</v>
      </c>
      <c r="AX94" s="12">
        <f>AW94*6</f>
        <v>6</v>
      </c>
      <c r="AY94" s="13">
        <f>E94*4</f>
        <v>4</v>
      </c>
      <c r="AZ94" s="10">
        <f>F94*2</f>
        <v>8</v>
      </c>
      <c r="BA94" s="1" t="s">
        <v>224</v>
      </c>
      <c r="BB94" s="1" t="s">
        <v>176</v>
      </c>
      <c r="BC94" s="1" t="s">
        <v>177</v>
      </c>
      <c r="BD94" t="s">
        <v>17</v>
      </c>
    </row>
    <row r="95" spans="1:56" x14ac:dyDescent="0.2">
      <c r="A95" s="1" t="s">
        <v>146</v>
      </c>
      <c r="B95" s="28">
        <v>1</v>
      </c>
      <c r="D95" s="4" t="s">
        <v>140</v>
      </c>
      <c r="E95" s="2">
        <v>1</v>
      </c>
      <c r="F95" s="2">
        <v>2</v>
      </c>
      <c r="G95" s="9">
        <f>((2*B95+AX95+AY95+AZ95+2*AU95)/6)+AV95</f>
        <v>8.6666666666666679</v>
      </c>
      <c r="H95" s="1" t="s">
        <v>355</v>
      </c>
      <c r="I95" s="5">
        <v>2</v>
      </c>
      <c r="J95" s="9">
        <f>(B95+AX95/3+(AY95+1)+4*I95)/((F95+3))</f>
        <v>4</v>
      </c>
      <c r="K95" s="2">
        <v>1</v>
      </c>
      <c r="L95" s="2">
        <v>5</v>
      </c>
      <c r="X95" s="33">
        <v>1</v>
      </c>
      <c r="AU95" s="39">
        <f>N95+6*O95+10*P95+10*Q95+4*R95+6*S95+4*T95+4*U95+6*V95+8*W95+6*X95+8*Y95+8*Z95+4*AA95+10*AB95+10*AC95+6*AD95+6*AE95+8*AF95+4*AG95+4*AH95+8*AI95+8*AJ95+8*AK95+6*AL95+10*AM95+6*AN95+4*AO95+8*AP95+4*AQ95+6*AR95+6*AS95+10*AT95</f>
        <v>6</v>
      </c>
      <c r="AV95" s="30">
        <v>2</v>
      </c>
      <c r="AW95" s="10">
        <v>2</v>
      </c>
      <c r="AX95" s="12">
        <f>AW95*9</f>
        <v>18</v>
      </c>
      <c r="AY95" s="13">
        <f>E95*4</f>
        <v>4</v>
      </c>
      <c r="AZ95" s="10">
        <f>F95*2</f>
        <v>4</v>
      </c>
      <c r="BA95" s="1" t="s">
        <v>146</v>
      </c>
      <c r="BB95" t="s">
        <v>5</v>
      </c>
      <c r="BC95" t="s">
        <v>6</v>
      </c>
      <c r="BD95" t="s">
        <v>99</v>
      </c>
    </row>
    <row r="96" spans="1:56" x14ac:dyDescent="0.2">
      <c r="A96" s="1" t="s">
        <v>410</v>
      </c>
      <c r="B96" s="28">
        <v>1</v>
      </c>
      <c r="C96" s="4" t="s">
        <v>111</v>
      </c>
      <c r="D96" s="4"/>
      <c r="E96" s="2">
        <v>2</v>
      </c>
      <c r="F96" s="2">
        <v>5</v>
      </c>
      <c r="G96" s="9">
        <f>((2*B96+AX96+AY96+AZ96+2*AU96)/6)+AV96</f>
        <v>8.6666666666666661</v>
      </c>
      <c r="H96" s="1" t="s">
        <v>356</v>
      </c>
      <c r="I96" s="2">
        <v>1</v>
      </c>
      <c r="J96" s="9">
        <f>(B96+AX96/3+(AY96+1)+4*I96)/((F96+3))</f>
        <v>2.25</v>
      </c>
      <c r="K96" s="2">
        <v>4</v>
      </c>
      <c r="L96" s="2">
        <v>1</v>
      </c>
      <c r="AG96" s="34">
        <v>1</v>
      </c>
      <c r="AN96" s="35">
        <v>1</v>
      </c>
      <c r="AU96" s="39">
        <f>N96+6*O96+10*P96+10*Q96+4*R96+6*S96+4*T96+4*U96+6*V96+8*W96+6*X96+8*Y96+8*Z96+4*AA96+10*AB96+10*AC96+6*AD96+6*AE96+8*AF96+4*AG96+4*AH96+8*AI96+8*AJ96+8*AK96+6*AL96+10*AM96+6*AN96+4*AO96+8*AP96+4*AQ96+6*AR96+6*AS96+10*AT96</f>
        <v>10</v>
      </c>
      <c r="AW96" s="10">
        <v>2</v>
      </c>
      <c r="AX96" s="12">
        <f>AW96*6</f>
        <v>12</v>
      </c>
      <c r="AY96" s="13">
        <f>E96*4</f>
        <v>8</v>
      </c>
      <c r="AZ96" s="10">
        <f>F96*2</f>
        <v>10</v>
      </c>
      <c r="BA96" t="s">
        <v>74</v>
      </c>
      <c r="BB96" t="s">
        <v>65</v>
      </c>
      <c r="BC96" t="s">
        <v>66</v>
      </c>
      <c r="BD96" s="1" t="s">
        <v>175</v>
      </c>
    </row>
    <row r="97" spans="1:56" x14ac:dyDescent="0.2">
      <c r="A97" t="s">
        <v>36</v>
      </c>
      <c r="B97" s="28" t="s">
        <v>454</v>
      </c>
      <c r="C97" s="4" t="s">
        <v>186</v>
      </c>
      <c r="D97" s="4"/>
      <c r="E97" s="2">
        <v>1</v>
      </c>
      <c r="F97" s="2">
        <v>2</v>
      </c>
      <c r="G97" s="9">
        <f>((2*B97+AX97+AY97+AZ97+2*AU97)/6)+AV97</f>
        <v>8.6666666666666661</v>
      </c>
      <c r="H97" s="1" t="s">
        <v>15</v>
      </c>
      <c r="I97" s="5">
        <v>2</v>
      </c>
      <c r="J97" s="9">
        <f>(B97+AX97/3+(AY97+1)+4*I97)/((F97+3))</f>
        <v>4.4000000000000004</v>
      </c>
      <c r="K97" s="5" t="s">
        <v>112</v>
      </c>
      <c r="L97" s="2">
        <v>1</v>
      </c>
      <c r="AA97" s="34">
        <v>1</v>
      </c>
      <c r="AN97" s="35">
        <v>1</v>
      </c>
      <c r="AU97" s="39">
        <f>N97+6*O97+10*P97+10*Q97+4*R97+6*S97+4*T97+4*U97+6*V97+8*W97+6*X97+8*Y97+8*Z97+4*AA97+10*AB97+10*AC97+6*AD97+6*AE97+8*AF97+4*AG97+4*AH97+8*AI97+8*AJ97+8*AK97+6*AL97+10*AM97+6*AN97+4*AO97+8*AP97+4*AQ97+6*AR97+6*AS97+10*AT97</f>
        <v>10</v>
      </c>
      <c r="AW97" s="10">
        <v>3</v>
      </c>
      <c r="AX97" s="12">
        <f>AW97*6</f>
        <v>18</v>
      </c>
      <c r="AY97" s="13">
        <f>E97*4</f>
        <v>4</v>
      </c>
      <c r="AZ97" s="10">
        <f>F97*2</f>
        <v>4</v>
      </c>
      <c r="BA97" t="s">
        <v>36</v>
      </c>
      <c r="BB97" t="s">
        <v>32</v>
      </c>
      <c r="BC97" t="s">
        <v>6</v>
      </c>
      <c r="BD97" t="s">
        <v>29</v>
      </c>
    </row>
    <row r="98" spans="1:56" x14ac:dyDescent="0.2">
      <c r="A98" s="1" t="s">
        <v>212</v>
      </c>
      <c r="B98" s="28">
        <v>1</v>
      </c>
      <c r="C98" s="4" t="s">
        <v>154</v>
      </c>
      <c r="D98" s="4"/>
      <c r="E98" s="2">
        <v>1</v>
      </c>
      <c r="F98" s="2">
        <v>3</v>
      </c>
      <c r="G98" s="9">
        <f>((2*B98+AX98+AY98+AZ98+2*AU98)/6)+AV98</f>
        <v>8.663333333333334</v>
      </c>
      <c r="H98" s="1" t="s">
        <v>355</v>
      </c>
      <c r="I98" s="5">
        <v>2</v>
      </c>
      <c r="J98" s="9">
        <f>(B98+AX98/3+(AY98+1)+4*I98)/((F98+3))</f>
        <v>2.7766666666666668</v>
      </c>
      <c r="K98" s="5">
        <v>1</v>
      </c>
      <c r="L98" s="2">
        <v>5</v>
      </c>
      <c r="AG98" s="34">
        <v>1</v>
      </c>
      <c r="AN98" s="35">
        <v>1</v>
      </c>
      <c r="AU98" s="39">
        <f>N98+6*O98+10*P98+10*Q98+4*R98+6*S98+4*T98+4*U98+6*V98+8*W98+6*X98+8*Y98+8*Z98+4*AA98+10*AB98+10*AC98+6*AD98+6*AE98+8*AF98+4*AG98+4*AH98+8*AI98+8*AJ98+8*AK98+6*AL98+10*AM98+6*AN98+4*AO98+8*AP98+4*AQ98+6*AR98+6*AS98+10*AT98</f>
        <v>10</v>
      </c>
      <c r="AV98" s="30">
        <v>2</v>
      </c>
      <c r="AW98" s="10">
        <v>1.33</v>
      </c>
      <c r="AX98" s="12">
        <f>AW98*6</f>
        <v>7.98</v>
      </c>
      <c r="AY98" s="13">
        <f>E98*4</f>
        <v>4</v>
      </c>
      <c r="AZ98" s="10">
        <f>F98*2</f>
        <v>6</v>
      </c>
      <c r="BA98" s="1" t="s">
        <v>212</v>
      </c>
      <c r="BB98" s="1" t="s">
        <v>5</v>
      </c>
      <c r="BC98" t="s">
        <v>77</v>
      </c>
      <c r="BD98" t="s">
        <v>7</v>
      </c>
    </row>
    <row r="99" spans="1:56" x14ac:dyDescent="0.2">
      <c r="A99" t="s">
        <v>73</v>
      </c>
      <c r="B99" s="28" t="s">
        <v>453</v>
      </c>
      <c r="C99" s="4" t="s">
        <v>135</v>
      </c>
      <c r="D99" s="4"/>
      <c r="E99" s="2">
        <v>1</v>
      </c>
      <c r="F99" s="2">
        <v>2</v>
      </c>
      <c r="G99" s="9">
        <f>((2*B99+AX99+AY99+AZ99+2*AU99)/6)+AV99</f>
        <v>8.336666666666666</v>
      </c>
      <c r="H99" s="1" t="s">
        <v>15</v>
      </c>
      <c r="I99" s="5">
        <v>2</v>
      </c>
      <c r="J99" s="9">
        <f>(B99+AX99/3+(AY99+1)+4*I99)/((F99+3))</f>
        <v>4.0679999999999996</v>
      </c>
      <c r="K99" s="5" t="s">
        <v>112</v>
      </c>
      <c r="L99" s="2">
        <v>1</v>
      </c>
      <c r="AO99" s="38">
        <v>1</v>
      </c>
      <c r="AP99" s="31">
        <v>1</v>
      </c>
      <c r="AU99" s="39">
        <f>N99+6*O99+10*P99+10*Q99+4*R99+6*S99+4*T99+4*U99+6*V99+8*W99+6*X99+8*Y99+8*Z99+4*AA99+10*AB99+10*AC99+6*AD99+6*AE99+8*AF99+4*AG99+4*AH99+8*AI99+8*AJ99+8*AK99+6*AL99+10*AM99+6*AN99+4*AO99+8*AP99+4*AQ99+6*AR99+6*AS99+10*AT99</f>
        <v>12</v>
      </c>
      <c r="AW99" s="10">
        <v>1.67</v>
      </c>
      <c r="AX99" s="12">
        <f>AW99*6</f>
        <v>10.02</v>
      </c>
      <c r="AY99" s="13">
        <f>E99*4</f>
        <v>4</v>
      </c>
      <c r="AZ99" s="10">
        <f>F99*2</f>
        <v>4</v>
      </c>
      <c r="BA99" t="s">
        <v>73</v>
      </c>
      <c r="BB99" t="s">
        <v>65</v>
      </c>
      <c r="BC99" t="s">
        <v>66</v>
      </c>
      <c r="BD99" t="s">
        <v>7</v>
      </c>
    </row>
    <row r="100" spans="1:56" x14ac:dyDescent="0.2">
      <c r="A100" t="s">
        <v>40</v>
      </c>
      <c r="B100" s="28" t="s">
        <v>462</v>
      </c>
      <c r="C100" s="4" t="s">
        <v>111</v>
      </c>
      <c r="D100" s="4"/>
      <c r="E100" s="2">
        <v>2</v>
      </c>
      <c r="F100" s="2">
        <v>2</v>
      </c>
      <c r="G100" s="9">
        <f>((2*B100+AX100+AY100+AZ100+2*AU100)/6)+AV100</f>
        <v>8.3333333333333321</v>
      </c>
      <c r="H100" s="1" t="s">
        <v>8</v>
      </c>
      <c r="I100" s="5">
        <v>2</v>
      </c>
      <c r="J100" s="9">
        <f>(B100+AX100/3+(AY100+1)+4*I100)/((F100+3))</f>
        <v>4.4000000000000004</v>
      </c>
      <c r="K100" s="2">
        <v>2</v>
      </c>
      <c r="L100" s="2">
        <v>5</v>
      </c>
      <c r="M100" s="18" t="s">
        <v>413</v>
      </c>
      <c r="AE100" s="37">
        <v>1</v>
      </c>
      <c r="AU100" s="39">
        <f>N100+6*O100+10*P100+10*Q100+4*R100+6*S100+4*T100+4*U100+6*V100+8*W100+6*X100+8*Y100+8*Z100+4*AA100+10*AB100+10*AC100+6*AD100+6*AE100+8*AF100+4*AG100+4*AH100+8*AI100+8*AJ100+8*AK100+6*AL100+10*AM100+6*AN100+4*AO100+8*AP100+4*AQ100+6*AR100+6*AS100+10*AT100</f>
        <v>6</v>
      </c>
      <c r="AV100" s="30">
        <v>2</v>
      </c>
      <c r="AW100" s="10">
        <v>2</v>
      </c>
      <c r="AX100" s="12">
        <f>AW100*6</f>
        <v>12</v>
      </c>
      <c r="AY100" s="13">
        <f>E100*4</f>
        <v>8</v>
      </c>
      <c r="AZ100" s="10">
        <f>F100*2</f>
        <v>4</v>
      </c>
      <c r="BA100" t="s">
        <v>40</v>
      </c>
      <c r="BB100" t="s">
        <v>32</v>
      </c>
      <c r="BC100" t="s">
        <v>6</v>
      </c>
      <c r="BD100" t="s">
        <v>68</v>
      </c>
    </row>
    <row r="101" spans="1:56" x14ac:dyDescent="0.2">
      <c r="A101" s="1" t="s">
        <v>40</v>
      </c>
      <c r="B101" s="28">
        <v>1</v>
      </c>
      <c r="C101" s="4" t="s">
        <v>111</v>
      </c>
      <c r="D101" s="4"/>
      <c r="E101" s="2">
        <v>2</v>
      </c>
      <c r="F101" s="2">
        <v>2</v>
      </c>
      <c r="G101" s="9">
        <f>((2*B101+AX101+AY101+AZ101+2*AU101)/6)+AV101</f>
        <v>8.3333333333333321</v>
      </c>
      <c r="H101" s="1" t="s">
        <v>8</v>
      </c>
      <c r="I101" s="5">
        <v>2</v>
      </c>
      <c r="J101" s="9">
        <f>(B101+AX101/3+(AY101+1)+4*I101)/((F101+3))</f>
        <v>4.4000000000000004</v>
      </c>
      <c r="K101" s="2">
        <v>2</v>
      </c>
      <c r="L101" s="2">
        <v>5</v>
      </c>
      <c r="M101" s="18" t="s">
        <v>413</v>
      </c>
      <c r="AE101" s="37">
        <v>1</v>
      </c>
      <c r="AU101" s="39">
        <f>N101+6*O101+10*P101+10*Q101+4*R101+6*S101+4*T101+4*U101+6*V101+8*W101+6*X101+8*Y101+8*Z101+4*AA101+10*AB101+10*AC101+6*AD101+6*AE101+8*AF101+4*AG101+4*AH101+8*AI101+8*AJ101+8*AK101+6*AL101+10*AM101+6*AN101+4*AO101+8*AP101+4*AQ101+6*AR101+6*AS101+10*AT101</f>
        <v>6</v>
      </c>
      <c r="AV101" s="30">
        <v>2</v>
      </c>
      <c r="AW101" s="10">
        <v>2</v>
      </c>
      <c r="AX101" s="12">
        <f>AW101*6</f>
        <v>12</v>
      </c>
      <c r="AY101" s="13">
        <f>E101*4</f>
        <v>8</v>
      </c>
      <c r="AZ101" s="10">
        <f>F101*2</f>
        <v>4</v>
      </c>
      <c r="BA101" s="1" t="s">
        <v>40</v>
      </c>
      <c r="BB101" t="s">
        <v>32</v>
      </c>
      <c r="BC101" t="s">
        <v>6</v>
      </c>
      <c r="BD101" t="s">
        <v>12</v>
      </c>
    </row>
    <row r="102" spans="1:56" x14ac:dyDescent="0.2">
      <c r="A102" s="1" t="s">
        <v>40</v>
      </c>
      <c r="B102" s="28">
        <v>1</v>
      </c>
      <c r="C102" s="4" t="s">
        <v>111</v>
      </c>
      <c r="D102" s="4"/>
      <c r="E102" s="2">
        <v>2</v>
      </c>
      <c r="F102" s="2">
        <v>2</v>
      </c>
      <c r="G102" s="9">
        <f>((2*B102+AX102+AY102+AZ102+2*AU102)/6)+AV102</f>
        <v>8.3333333333333321</v>
      </c>
      <c r="H102" s="1" t="s">
        <v>8</v>
      </c>
      <c r="I102" s="5">
        <v>2</v>
      </c>
      <c r="J102" s="9">
        <f>(B102+AX102/3+(AY102+1)+4*I102)/((F102+3))</f>
        <v>4.4000000000000004</v>
      </c>
      <c r="K102" s="2">
        <v>2</v>
      </c>
      <c r="L102" s="2">
        <v>10</v>
      </c>
      <c r="M102" s="18" t="s">
        <v>413</v>
      </c>
      <c r="AE102" s="37">
        <v>1</v>
      </c>
      <c r="AU102" s="39">
        <f>N102+6*O102+10*P102+10*Q102+4*R102+6*S102+4*T102+4*U102+6*V102+8*W102+6*X102+8*Y102+8*Z102+4*AA102+10*AB102+10*AC102+6*AD102+6*AE102+8*AF102+4*AG102+4*AH102+8*AI102+8*AJ102+8*AK102+6*AL102+10*AM102+6*AN102+4*AO102+8*AP102+4*AQ102+6*AR102+6*AS102+10*AT102</f>
        <v>6</v>
      </c>
      <c r="AV102" s="30">
        <v>2</v>
      </c>
      <c r="AW102" s="10">
        <v>2</v>
      </c>
      <c r="AX102" s="12">
        <f>AW102*6</f>
        <v>12</v>
      </c>
      <c r="AY102" s="13">
        <f>E102*4</f>
        <v>8</v>
      </c>
      <c r="AZ102" s="10">
        <f>F102*2</f>
        <v>4</v>
      </c>
      <c r="BA102" s="1" t="s">
        <v>40</v>
      </c>
      <c r="BB102" t="s">
        <v>65</v>
      </c>
      <c r="BC102" t="s">
        <v>66</v>
      </c>
      <c r="BD102" s="1" t="s">
        <v>175</v>
      </c>
    </row>
    <row r="103" spans="1:56" x14ac:dyDescent="0.2">
      <c r="A103" s="1" t="s">
        <v>157</v>
      </c>
      <c r="B103" s="28">
        <v>1</v>
      </c>
      <c r="C103" s="4" t="s">
        <v>111</v>
      </c>
      <c r="D103" s="4"/>
      <c r="E103" s="2">
        <v>2</v>
      </c>
      <c r="F103" s="2">
        <v>2</v>
      </c>
      <c r="G103" s="9">
        <f>((2*B103+AX103+AY103+AZ103+2*AU103)/6)+AV103</f>
        <v>8.3333333333333321</v>
      </c>
      <c r="H103" s="1" t="s">
        <v>355</v>
      </c>
      <c r="I103" s="5">
        <v>2</v>
      </c>
      <c r="J103" s="9">
        <f>(B103+AX103/3+(AY103+1)+4*I103)/((F103+3))</f>
        <v>4.4000000000000004</v>
      </c>
      <c r="K103" s="2">
        <v>2</v>
      </c>
      <c r="L103" s="2">
        <v>5</v>
      </c>
      <c r="AN103" s="35">
        <v>1</v>
      </c>
      <c r="AU103" s="39">
        <f>N103+6*O103+10*P103+10*Q103+4*R103+6*S103+4*T103+4*U103+6*V103+8*W103+6*X103+8*Y103+8*Z103+4*AA103+10*AB103+10*AC103+6*AD103+6*AE103+8*AF103+4*AG103+4*AH103+8*AI103+8*AJ103+8*AK103+6*AL103+10*AM103+6*AN103+4*AO103+8*AP103+4*AQ103+6*AR103+6*AS103+10*AT103</f>
        <v>6</v>
      </c>
      <c r="AV103" s="30">
        <v>2</v>
      </c>
      <c r="AW103" s="10">
        <v>2</v>
      </c>
      <c r="AX103" s="12">
        <f>AW103*6</f>
        <v>12</v>
      </c>
      <c r="AY103" s="13">
        <f>E103*4</f>
        <v>8</v>
      </c>
      <c r="AZ103" s="10">
        <f>F103*2</f>
        <v>4</v>
      </c>
      <c r="BA103" s="1" t="s">
        <v>157</v>
      </c>
      <c r="BB103" t="s">
        <v>93</v>
      </c>
      <c r="BC103" t="s">
        <v>77</v>
      </c>
      <c r="BD103" t="s">
        <v>72</v>
      </c>
    </row>
    <row r="104" spans="1:56" x14ac:dyDescent="0.2">
      <c r="A104" s="1" t="s">
        <v>148</v>
      </c>
      <c r="B104" s="28">
        <v>1</v>
      </c>
      <c r="C104" s="4" t="s">
        <v>140</v>
      </c>
      <c r="D104" s="4"/>
      <c r="E104" s="2">
        <v>1</v>
      </c>
      <c r="F104" s="2">
        <v>2</v>
      </c>
      <c r="G104" s="9">
        <f>((2*B104+AX104+AY104+AZ104+2*AU104)/6)+AV104</f>
        <v>8.3333333333333321</v>
      </c>
      <c r="H104" s="1" t="s">
        <v>355</v>
      </c>
      <c r="I104" s="5">
        <v>2</v>
      </c>
      <c r="J104" s="9">
        <f>(B104+AX104/3+(AY104+1)+4*I104)/((F104+3))</f>
        <v>3.6</v>
      </c>
      <c r="K104" s="2">
        <v>1</v>
      </c>
      <c r="L104" s="2">
        <v>10</v>
      </c>
      <c r="AK104" s="32">
        <v>1</v>
      </c>
      <c r="AU104" s="39">
        <f>N104+6*O104+10*P104+10*Q104+4*R104+6*S104+4*T104+4*U104+6*V104+8*W104+6*X104+8*Y104+8*Z104+4*AA104+10*AB104+10*AC104+6*AD104+6*AE104+8*AF104+4*AG104+4*AH104+8*AI104+8*AJ104+8*AK104+6*AL104+10*AM104+6*AN104+4*AO104+8*AP104+4*AQ104+6*AR104+6*AS104+10*AT104</f>
        <v>8</v>
      </c>
      <c r="AV104" s="30">
        <v>2</v>
      </c>
      <c r="AW104" s="10">
        <v>2</v>
      </c>
      <c r="AX104" s="12">
        <f>AW104*6</f>
        <v>12</v>
      </c>
      <c r="AY104" s="13">
        <f>E104*4</f>
        <v>4</v>
      </c>
      <c r="AZ104" s="10">
        <f>F104*2</f>
        <v>4</v>
      </c>
      <c r="BA104" s="1" t="s">
        <v>148</v>
      </c>
      <c r="BB104" t="s">
        <v>94</v>
      </c>
      <c r="BC104" t="s">
        <v>77</v>
      </c>
    </row>
    <row r="105" spans="1:56" x14ac:dyDescent="0.2">
      <c r="A105" s="1" t="s">
        <v>155</v>
      </c>
      <c r="B105" s="28">
        <v>1</v>
      </c>
      <c r="C105" s="4" t="s">
        <v>109</v>
      </c>
      <c r="D105" s="4"/>
      <c r="E105" s="2">
        <v>1</v>
      </c>
      <c r="F105" s="2">
        <v>2</v>
      </c>
      <c r="G105" s="9">
        <f>((2*B105+AX105+AY105+AZ105+2*AU105)/6)+AV105</f>
        <v>8.3300000000000018</v>
      </c>
      <c r="H105" s="1" t="s">
        <v>355</v>
      </c>
      <c r="I105" s="5">
        <v>2</v>
      </c>
      <c r="J105" s="9">
        <f>(B105+AX105/3+(AY105+1)+4*I105)/((F105+3))</f>
        <v>3.3319999999999999</v>
      </c>
      <c r="K105" s="2">
        <v>1</v>
      </c>
      <c r="L105" s="2">
        <v>5</v>
      </c>
      <c r="Q105" s="34">
        <v>1</v>
      </c>
      <c r="AU105" s="39">
        <f>N105+6*O105+10*P105+10*Q105+4*R105+6*S105+4*T105+4*U105+6*V105+8*W105+6*X105+8*Y105+8*Z105+4*AA105+10*AB105+10*AC105+6*AD105+6*AE105+8*AF105+4*AG105+4*AH105+8*AI105+8*AJ105+8*AK105+6*AL105+10*AM105+6*AN105+4*AO105+8*AP105+4*AQ105+6*AR105+6*AS105+10*AT105</f>
        <v>10</v>
      </c>
      <c r="AV105" s="30">
        <v>2</v>
      </c>
      <c r="AW105" s="10">
        <v>1.33</v>
      </c>
      <c r="AX105" s="12">
        <f>AW105*6</f>
        <v>7.98</v>
      </c>
      <c r="AY105" s="13">
        <f>E105*4</f>
        <v>4</v>
      </c>
      <c r="AZ105" s="10">
        <f>F105*2</f>
        <v>4</v>
      </c>
      <c r="BA105" s="1" t="s">
        <v>155</v>
      </c>
      <c r="BB105" t="s">
        <v>93</v>
      </c>
      <c r="BC105" t="s">
        <v>77</v>
      </c>
      <c r="BD105" t="s">
        <v>19</v>
      </c>
    </row>
    <row r="106" spans="1:56" x14ac:dyDescent="0.2">
      <c r="A106" s="1" t="s">
        <v>125</v>
      </c>
      <c r="B106" s="28">
        <v>1</v>
      </c>
      <c r="C106" s="4" t="s">
        <v>138</v>
      </c>
      <c r="D106" s="4"/>
      <c r="E106" s="2">
        <v>1</v>
      </c>
      <c r="F106" s="2">
        <v>5</v>
      </c>
      <c r="G106" s="9">
        <f>((2*B106+AX106+AY106+AZ106+2*AU106)/6)+AV106</f>
        <v>8.1666666666666661</v>
      </c>
      <c r="H106" s="1" t="s">
        <v>357</v>
      </c>
      <c r="I106" s="2">
        <v>1</v>
      </c>
      <c r="J106" s="9">
        <f>(B106+AX106/3+(AY106+1)+4*I106)/((F106+5))</f>
        <v>1.3</v>
      </c>
      <c r="K106" s="2">
        <v>2</v>
      </c>
      <c r="L106" s="2">
        <v>10</v>
      </c>
      <c r="Y106" s="34">
        <v>1</v>
      </c>
      <c r="AG106" s="34">
        <v>1</v>
      </c>
      <c r="AU106" s="39">
        <f>N106+6*O106+10*P106+10*Q106+4*R106+6*S106+4*T106+4*U106+6*V106+8*W106+6*X106+8*Y106+8*Z106+4*AA106+10*AB106+10*AC106+6*AD106+6*AE106+8*AF106+4*AG106+4*AH106+8*AI106+8*AJ106+8*AK106+6*AL106+10*AM106+6*AN106+4*AO106+8*AP106+4*AQ106+6*AR106+6*AS106+10*AT106</f>
        <v>12</v>
      </c>
      <c r="AW106" s="10">
        <v>1.5</v>
      </c>
      <c r="AX106" s="12">
        <f>AW106*6</f>
        <v>9</v>
      </c>
      <c r="AY106" s="13">
        <f>E106*4</f>
        <v>4</v>
      </c>
      <c r="AZ106" s="10">
        <f>F106*2</f>
        <v>10</v>
      </c>
      <c r="BA106" s="1" t="s">
        <v>136</v>
      </c>
      <c r="BB106" t="s">
        <v>80</v>
      </c>
      <c r="BC106" t="s">
        <v>77</v>
      </c>
      <c r="BD106" t="s">
        <v>103</v>
      </c>
    </row>
    <row r="107" spans="1:56" x14ac:dyDescent="0.2">
      <c r="A107" s="1" t="s">
        <v>147</v>
      </c>
      <c r="B107" s="28">
        <v>1</v>
      </c>
      <c r="C107" s="4" t="s">
        <v>130</v>
      </c>
      <c r="D107" s="4"/>
      <c r="E107" s="2">
        <v>2</v>
      </c>
      <c r="F107" s="2">
        <v>2</v>
      </c>
      <c r="G107" s="9">
        <f>((2*B107+AX107+AY107+AZ107+2*AU107)/6)+AV107</f>
        <v>8.0033333333333339</v>
      </c>
      <c r="H107" s="1" t="s">
        <v>355</v>
      </c>
      <c r="I107" s="5">
        <v>2</v>
      </c>
      <c r="J107" s="9">
        <f>(B107+AX107/3+(AY107+1)+4*I107)/((F107+3))</f>
        <v>4.2679999999999998</v>
      </c>
      <c r="K107" s="2">
        <v>1</v>
      </c>
      <c r="L107" s="2">
        <v>15</v>
      </c>
      <c r="AN107" s="35">
        <v>1</v>
      </c>
      <c r="AU107" s="39">
        <f>N107+6*O107+10*P107+10*Q107+4*R107+6*S107+4*T107+4*U107+6*V107+8*W107+6*X107+8*Y107+8*Z107+4*AA107+10*AB107+10*AC107+6*AD107+6*AE107+8*AF107+4*AG107+4*AH107+8*AI107+8*AJ107+8*AK107+6*AL107+10*AM107+6*AN107+4*AO107+8*AP107+4*AQ107+6*AR107+6*AS107+10*AT107</f>
        <v>6</v>
      </c>
      <c r="AV107" s="30">
        <v>2</v>
      </c>
      <c r="AW107" s="10">
        <v>1.67</v>
      </c>
      <c r="AX107" s="12">
        <f>AW107*6</f>
        <v>10.02</v>
      </c>
      <c r="AY107" s="13">
        <f>E107*4</f>
        <v>8</v>
      </c>
      <c r="AZ107" s="10">
        <f>F107*2</f>
        <v>4</v>
      </c>
      <c r="BA107" s="1" t="s">
        <v>147</v>
      </c>
      <c r="BB107" t="s">
        <v>5</v>
      </c>
      <c r="BC107" t="s">
        <v>6</v>
      </c>
      <c r="BD107" t="s">
        <v>99</v>
      </c>
    </row>
    <row r="108" spans="1:56" x14ac:dyDescent="0.2">
      <c r="A108" s="1" t="s">
        <v>147</v>
      </c>
      <c r="B108" s="28">
        <v>1</v>
      </c>
      <c r="C108" s="4" t="s">
        <v>130</v>
      </c>
      <c r="D108" s="4"/>
      <c r="E108" s="2">
        <v>2</v>
      </c>
      <c r="F108" s="2">
        <v>2</v>
      </c>
      <c r="G108" s="9">
        <f>((2*B108+AX108+AY108+AZ108+2*AU108)/6)+AV108</f>
        <v>8.0033333333333339</v>
      </c>
      <c r="H108" s="1" t="s">
        <v>355</v>
      </c>
      <c r="I108" s="5">
        <v>2</v>
      </c>
      <c r="J108" s="9">
        <f>(B108+AX108/3+(AY108+1)+4*I108)/((F108+3))</f>
        <v>4.2679999999999998</v>
      </c>
      <c r="K108" s="2">
        <v>1</v>
      </c>
      <c r="L108" s="2">
        <v>5</v>
      </c>
      <c r="AN108" s="35">
        <v>1</v>
      </c>
      <c r="AU108" s="39">
        <f>N108+6*O108+10*P108+10*Q108+4*R108+6*S108+4*T108+4*U108+6*V108+8*W108+6*X108+8*Y108+8*Z108+4*AA108+10*AB108+10*AC108+6*AD108+6*AE108+8*AF108+4*AG108+4*AH108+8*AI108+8*AJ108+8*AK108+6*AL108+10*AM108+6*AN108+4*AO108+8*AP108+4*AQ108+6*AR108+6*AS108+10*AT108</f>
        <v>6</v>
      </c>
      <c r="AV108" s="30">
        <v>2</v>
      </c>
      <c r="AW108" s="10">
        <v>1.67</v>
      </c>
      <c r="AX108" s="12">
        <f>AW108*6</f>
        <v>10.02</v>
      </c>
      <c r="AY108" s="13">
        <f>E108*4</f>
        <v>8</v>
      </c>
      <c r="AZ108" s="10">
        <f>F108*2</f>
        <v>4</v>
      </c>
      <c r="BA108" s="1" t="s">
        <v>147</v>
      </c>
      <c r="BB108" t="s">
        <v>32</v>
      </c>
      <c r="BC108" t="s">
        <v>6</v>
      </c>
    </row>
    <row r="109" spans="1:56" x14ac:dyDescent="0.2">
      <c r="A109" t="s">
        <v>59</v>
      </c>
      <c r="B109" s="28" t="s">
        <v>453</v>
      </c>
      <c r="C109" s="4" t="s">
        <v>130</v>
      </c>
      <c r="D109" s="4"/>
      <c r="E109" s="2">
        <v>2</v>
      </c>
      <c r="F109" s="2">
        <v>3</v>
      </c>
      <c r="G109" s="9">
        <f>((2*B109+AX109+AY109+AZ109+2*AU109)/6)+AV109</f>
        <v>8.0033333333333321</v>
      </c>
      <c r="H109" s="1" t="s">
        <v>15</v>
      </c>
      <c r="I109" s="5">
        <v>2</v>
      </c>
      <c r="J109" s="9">
        <f>(B109+AX109/3+(AY109+1)+4*I109)/((F109+3))</f>
        <v>4.0566666666666666</v>
      </c>
      <c r="K109" s="5" t="s">
        <v>112</v>
      </c>
      <c r="L109" s="6">
        <v>1</v>
      </c>
      <c r="M109" s="25"/>
      <c r="U109" s="37">
        <v>1</v>
      </c>
      <c r="AO109" s="38">
        <v>1</v>
      </c>
      <c r="AU109" s="39">
        <f>N109+6*O109+10*P109+10*Q109+4*R109+6*S109+4*T109+4*U109+6*V109+8*W109+6*X109+8*Y109+8*Z109+4*AA109+10*AB109+10*AC109+6*AD109+6*AE109+8*AF109+4*AG109+4*AH109+8*AI109+8*AJ109+8*AK109+6*AL109+10*AM109+6*AN109+4*AO109+8*AP109+4*AQ109+6*AR109+6*AS109+10*AT109</f>
        <v>8</v>
      </c>
      <c r="AW109" s="10">
        <v>1.67</v>
      </c>
      <c r="AX109" s="12">
        <f>AW109*6</f>
        <v>10.02</v>
      </c>
      <c r="AY109" s="13">
        <f>E109*4</f>
        <v>8</v>
      </c>
      <c r="AZ109" s="10">
        <f>F109*2</f>
        <v>6</v>
      </c>
      <c r="BA109" t="s">
        <v>59</v>
      </c>
      <c r="BB109" t="s">
        <v>32</v>
      </c>
      <c r="BC109" t="s">
        <v>6</v>
      </c>
      <c r="BD109" t="s">
        <v>7</v>
      </c>
    </row>
    <row r="110" spans="1:56" x14ac:dyDescent="0.2">
      <c r="A110" s="1" t="s">
        <v>199</v>
      </c>
      <c r="B110" s="28" t="s">
        <v>453</v>
      </c>
      <c r="C110" s="4" t="s">
        <v>111</v>
      </c>
      <c r="D110" s="4"/>
      <c r="E110" s="2">
        <v>2</v>
      </c>
      <c r="F110" s="2">
        <v>2</v>
      </c>
      <c r="G110" s="9">
        <f>((2*B110+AX110+AY110+AZ110+2*AU110)/6)+AV110</f>
        <v>8</v>
      </c>
      <c r="H110" s="1" t="s">
        <v>15</v>
      </c>
      <c r="I110" s="5">
        <v>2</v>
      </c>
      <c r="J110" s="9">
        <f>(B110+AX110/3+(AY110+1)+4*I110)/((F110+3))</f>
        <v>5</v>
      </c>
      <c r="K110" s="5" t="s">
        <v>112</v>
      </c>
      <c r="L110" s="2">
        <v>1</v>
      </c>
      <c r="U110" s="37">
        <v>1</v>
      </c>
      <c r="AO110" s="38">
        <v>1</v>
      </c>
      <c r="AU110" s="39">
        <f>N110+6*O110+10*P110+10*Q110+4*R110+6*S110+4*T110+4*U110+6*V110+8*W110+6*X110+8*Y110+8*Z110+4*AA110+10*AB110+10*AC110+6*AD110+6*AE110+8*AF110+4*AG110+4*AH110+8*AI110+8*AJ110+8*AK110+6*AL110+10*AM110+6*AN110+4*AO110+8*AP110+4*AQ110+6*AR110+6*AS110+10*AT110</f>
        <v>8</v>
      </c>
      <c r="AW110" s="10">
        <v>2</v>
      </c>
      <c r="AX110" s="12">
        <f>AW110*6</f>
        <v>12</v>
      </c>
      <c r="AY110" s="13">
        <f>E110*4</f>
        <v>8</v>
      </c>
      <c r="AZ110" s="10">
        <f>F110*2</f>
        <v>4</v>
      </c>
      <c r="BA110" t="s">
        <v>39</v>
      </c>
      <c r="BB110" t="s">
        <v>32</v>
      </c>
      <c r="BC110" t="s">
        <v>6</v>
      </c>
      <c r="BD110" t="s">
        <v>12</v>
      </c>
    </row>
    <row r="111" spans="1:56" x14ac:dyDescent="0.2">
      <c r="A111" t="s">
        <v>100</v>
      </c>
      <c r="B111" s="28" t="s">
        <v>453</v>
      </c>
      <c r="C111" s="4" t="s">
        <v>111</v>
      </c>
      <c r="D111" s="4"/>
      <c r="E111" s="2">
        <v>1</v>
      </c>
      <c r="F111" s="2">
        <v>2</v>
      </c>
      <c r="G111" s="9">
        <f>((2*B111+AX111+AY111+AZ111+2*AU111)/6)+AV111</f>
        <v>8</v>
      </c>
      <c r="H111" s="1" t="s">
        <v>15</v>
      </c>
      <c r="I111" s="5">
        <v>2</v>
      </c>
      <c r="J111" s="9">
        <f>(B111+AX111/3+(AY111+1)+4*I111)/((F111+3))</f>
        <v>4.2</v>
      </c>
      <c r="K111" s="5" t="s">
        <v>112</v>
      </c>
      <c r="L111" s="2">
        <v>1</v>
      </c>
      <c r="M111" s="18" t="s">
        <v>465</v>
      </c>
      <c r="AO111" s="38">
        <v>1</v>
      </c>
      <c r="AU111" s="39">
        <f>N111+6*O111+10*P111+10*Q111+4*R111+6*S111+4*T111+4*U111+6*V111+8*W111+6*X111+8*Y111+8*Z111+4*AA111+10*AB111+10*AC111+6*AD111+6*AE111+8*AF111+4*AG111+4*AH111+8*AI111+8*AJ111+8*AK111+6*AL111+10*AM111+6*AN111+4*AO111+8*AP111+4*AQ111+6*AR111+6*AS111+10*AT111</f>
        <v>4</v>
      </c>
      <c r="AV111" s="30">
        <v>2</v>
      </c>
      <c r="AW111" s="10">
        <v>2</v>
      </c>
      <c r="AX111" s="12">
        <f>AW111*6</f>
        <v>12</v>
      </c>
      <c r="AY111" s="13">
        <f>E111*4</f>
        <v>4</v>
      </c>
      <c r="AZ111" s="10">
        <f>F111*2</f>
        <v>4</v>
      </c>
      <c r="BA111" t="s">
        <v>100</v>
      </c>
      <c r="BB111" t="s">
        <v>95</v>
      </c>
      <c r="BC111" t="s">
        <v>77</v>
      </c>
      <c r="BD111" t="s">
        <v>44</v>
      </c>
    </row>
    <row r="112" spans="1:56" x14ac:dyDescent="0.2">
      <c r="A112" t="s">
        <v>16</v>
      </c>
      <c r="B112" s="28" t="s">
        <v>453</v>
      </c>
      <c r="D112" s="4" t="s">
        <v>109</v>
      </c>
      <c r="E112" s="2">
        <v>2</v>
      </c>
      <c r="F112" s="2">
        <v>2</v>
      </c>
      <c r="G112" s="9">
        <f>((2*B112+AX112+AY112+AZ112+2*AU112)/6)+AV112</f>
        <v>7.9950000000000001</v>
      </c>
      <c r="H112" s="1" t="s">
        <v>15</v>
      </c>
      <c r="I112" s="5">
        <v>2</v>
      </c>
      <c r="J112" s="9">
        <f>(B112+AX112/3+(AY112+1)+4*I112)/((F112+3))</f>
        <v>4.9980000000000002</v>
      </c>
      <c r="K112" s="5" t="s">
        <v>112</v>
      </c>
      <c r="L112" s="2">
        <v>1</v>
      </c>
      <c r="U112" s="37">
        <v>1</v>
      </c>
      <c r="AO112" s="38">
        <v>1</v>
      </c>
      <c r="AU112" s="39">
        <f>N112+6*O112+10*P112+10*Q112+4*R112+6*S112+4*T112+4*U112+6*V112+8*W112+6*X112+8*Y112+8*Z112+4*AA112+10*AB112+10*AC112+6*AD112+6*AE112+8*AF112+4*AG112+4*AH112+8*AI112+8*AJ112+8*AK112+6*AL112+10*AM112+6*AN112+4*AO112+8*AP112+4*AQ112+6*AR112+6*AS112+10*AT112</f>
        <v>8</v>
      </c>
      <c r="AW112" s="10">
        <v>1.33</v>
      </c>
      <c r="AX112" s="12">
        <f>AW112*9</f>
        <v>11.97</v>
      </c>
      <c r="AY112" s="13">
        <f>E112*4</f>
        <v>8</v>
      </c>
      <c r="AZ112" s="10">
        <f>F112*2</f>
        <v>4</v>
      </c>
      <c r="BA112" t="s">
        <v>16</v>
      </c>
      <c r="BB112" t="s">
        <v>5</v>
      </c>
      <c r="BC112" t="s">
        <v>6</v>
      </c>
      <c r="BD112" t="s">
        <v>23</v>
      </c>
    </row>
    <row r="113" spans="1:56" x14ac:dyDescent="0.2">
      <c r="A113" t="s">
        <v>11</v>
      </c>
      <c r="B113" s="28">
        <v>1</v>
      </c>
      <c r="C113" s="2" t="s">
        <v>113</v>
      </c>
      <c r="D113" s="4"/>
      <c r="E113" s="2">
        <v>1</v>
      </c>
      <c r="F113" s="2">
        <v>2</v>
      </c>
      <c r="G113" s="9">
        <f>((2*B113+AX113+AY113+AZ113+2*AU113)/6)+AV113</f>
        <v>7.669999999999999</v>
      </c>
      <c r="H113" s="1" t="s">
        <v>355</v>
      </c>
      <c r="I113" s="5">
        <v>2</v>
      </c>
      <c r="J113" s="9">
        <f>(B113+AX113/3+(AY113+1)+4*I113)/((F113+3))</f>
        <v>3.8679999999999999</v>
      </c>
      <c r="K113" s="2">
        <v>1</v>
      </c>
      <c r="L113" s="2">
        <v>15</v>
      </c>
      <c r="AG113" s="34">
        <v>1</v>
      </c>
      <c r="AU113" s="39">
        <f>N113+6*O113+10*P113+10*Q113+4*R113+6*S113+4*T113+4*U113+6*V113+8*W113+6*X113+8*Y113+8*Z113+4*AA113+10*AB113+10*AC113+6*AD113+6*AE113+8*AF113+4*AG113+4*AH113+8*AI113+8*AJ113+8*AK113+6*AL113+10*AM113+6*AN113+4*AO113+8*AP113+4*AQ113+6*AR113+6*AS113+10*AT113</f>
        <v>4</v>
      </c>
      <c r="AV113" s="30">
        <v>2</v>
      </c>
      <c r="AW113" s="10">
        <v>2.67</v>
      </c>
      <c r="AX113" s="12">
        <f>AW113*6</f>
        <v>16.02</v>
      </c>
      <c r="AY113" s="13">
        <f>E113*4</f>
        <v>4</v>
      </c>
      <c r="AZ113" s="10">
        <f>F113*2</f>
        <v>4</v>
      </c>
      <c r="BA113" t="s">
        <v>11</v>
      </c>
      <c r="BB113" t="s">
        <v>5</v>
      </c>
      <c r="BC113" t="s">
        <v>6</v>
      </c>
      <c r="BD113" t="s">
        <v>33</v>
      </c>
    </row>
    <row r="114" spans="1:56" x14ac:dyDescent="0.2">
      <c r="A114" t="s">
        <v>13</v>
      </c>
      <c r="B114" s="28">
        <v>1</v>
      </c>
      <c r="C114" s="2" t="s">
        <v>108</v>
      </c>
      <c r="D114" s="4"/>
      <c r="E114" s="2">
        <v>1</v>
      </c>
      <c r="F114" s="2">
        <v>2</v>
      </c>
      <c r="G114" s="9">
        <f>((2*B114+AX114+AY114+AZ114+2*AU114)/6)+AV114</f>
        <v>7.333333333333333</v>
      </c>
      <c r="H114" s="1" t="s">
        <v>355</v>
      </c>
      <c r="I114" s="5">
        <v>2</v>
      </c>
      <c r="J114" s="9">
        <f>(B114+AX114/3+(AY114+1)+4*I114)/((F114+3))</f>
        <v>3.2</v>
      </c>
      <c r="K114" s="2">
        <v>1</v>
      </c>
      <c r="L114" s="2">
        <v>15</v>
      </c>
      <c r="AG114" s="34">
        <v>1</v>
      </c>
      <c r="AQ114" s="34">
        <v>1</v>
      </c>
      <c r="AU114" s="39">
        <f>N114+6*O114+10*P114+10*Q114+4*R114+6*S114+4*T114+4*U114+6*V114+8*W114+6*X114+8*Y114+8*Z114+4*AA114+10*AB114+10*AC114+6*AD114+6*AE114+8*AF114+4*AG114+4*AH114+8*AI114+8*AJ114+8*AK114+6*AL114+10*AM114+6*AN114+4*AO114+8*AP114+4*AQ114+6*AR114+6*AS114+10*AT114</f>
        <v>8</v>
      </c>
      <c r="AV114" s="30">
        <v>2</v>
      </c>
      <c r="AW114" s="10">
        <v>1</v>
      </c>
      <c r="AX114" s="12">
        <f>AW114*6</f>
        <v>6</v>
      </c>
      <c r="AY114" s="13">
        <f>E114*4</f>
        <v>4</v>
      </c>
      <c r="AZ114" s="10">
        <f>F114*2</f>
        <v>4</v>
      </c>
      <c r="BA114" t="s">
        <v>13</v>
      </c>
      <c r="BB114" t="s">
        <v>5</v>
      </c>
      <c r="BC114" t="s">
        <v>6</v>
      </c>
      <c r="BD114" t="s">
        <v>25</v>
      </c>
    </row>
    <row r="115" spans="1:56" x14ac:dyDescent="0.2">
      <c r="A115" t="s">
        <v>13</v>
      </c>
      <c r="B115" s="28">
        <v>1</v>
      </c>
      <c r="C115" s="2" t="s">
        <v>108</v>
      </c>
      <c r="D115" s="4"/>
      <c r="E115" s="2">
        <v>1</v>
      </c>
      <c r="F115" s="2">
        <v>2</v>
      </c>
      <c r="G115" s="9">
        <f>((2*B115+AX115+AY115+AZ115+2*AU115)/6)+AV115</f>
        <v>7.333333333333333</v>
      </c>
      <c r="H115" s="1" t="s">
        <v>355</v>
      </c>
      <c r="I115" s="5">
        <v>2</v>
      </c>
      <c r="J115" s="9">
        <f>(B115+AX115/3+(AY115+1)+4*I115)/((F115+3))</f>
        <v>3.2</v>
      </c>
      <c r="K115" s="2">
        <v>1</v>
      </c>
      <c r="L115" s="2">
        <v>5</v>
      </c>
      <c r="AG115" s="34">
        <v>1</v>
      </c>
      <c r="AQ115" s="34">
        <v>1</v>
      </c>
      <c r="AU115" s="39">
        <f>N115+6*O115+10*P115+10*Q115+4*R115+6*S115+4*T115+4*U115+6*V115+8*W115+6*X115+8*Y115+8*Z115+4*AA115+10*AB115+10*AC115+6*AD115+6*AE115+8*AF115+4*AG115+4*AH115+8*AI115+8*AJ115+8*AK115+6*AL115+10*AM115+6*AN115+4*AO115+8*AP115+4*AQ115+6*AR115+6*AS115+10*AT115</f>
        <v>8</v>
      </c>
      <c r="AV115" s="30">
        <v>2</v>
      </c>
      <c r="AW115" s="10">
        <v>1</v>
      </c>
      <c r="AX115" s="12">
        <f>AW115*6</f>
        <v>6</v>
      </c>
      <c r="AY115" s="13">
        <f>E115*4</f>
        <v>4</v>
      </c>
      <c r="AZ115" s="10">
        <f>F115*2</f>
        <v>4</v>
      </c>
      <c r="BA115" t="s">
        <v>13</v>
      </c>
      <c r="BB115" t="s">
        <v>32</v>
      </c>
      <c r="BC115" t="s">
        <v>6</v>
      </c>
      <c r="BD115" s="1" t="s">
        <v>175</v>
      </c>
    </row>
    <row r="116" spans="1:56" x14ac:dyDescent="0.2">
      <c r="A116" s="1" t="s">
        <v>188</v>
      </c>
      <c r="B116" s="28" t="s">
        <v>453</v>
      </c>
      <c r="C116" s="4" t="s">
        <v>111</v>
      </c>
      <c r="D116" s="4"/>
      <c r="E116" s="2">
        <v>1</v>
      </c>
      <c r="F116" s="2">
        <v>2</v>
      </c>
      <c r="G116" s="9">
        <f>((2*B116+AX116+AY116+AZ116+2*AU116)/6)+AV116</f>
        <v>7.333333333333333</v>
      </c>
      <c r="H116" s="1" t="s">
        <v>15</v>
      </c>
      <c r="I116" s="5">
        <v>2</v>
      </c>
      <c r="J116" s="9">
        <f>(B116+AX116/3+(AY116+1)+4*I116)/((F116+3))</f>
        <v>4.2</v>
      </c>
      <c r="K116" s="5" t="s">
        <v>112</v>
      </c>
      <c r="L116" s="2">
        <v>1</v>
      </c>
      <c r="U116" s="37">
        <v>1</v>
      </c>
      <c r="AO116" s="38">
        <v>1</v>
      </c>
      <c r="AU116" s="39">
        <f>N116+6*O116+10*P116+10*Q116+4*R116+6*S116+4*T116+4*U116+6*V116+8*W116+6*X116+8*Y116+8*Z116+4*AA116+10*AB116+10*AC116+6*AD116+6*AE116+8*AF116+4*AG116+4*AH116+8*AI116+8*AJ116+8*AK116+6*AL116+10*AM116+6*AN116+4*AO116+8*AP116+4*AQ116+6*AR116+6*AS116+10*AT116</f>
        <v>8</v>
      </c>
      <c r="AW116" s="10">
        <v>2</v>
      </c>
      <c r="AX116" s="12">
        <f>AW116*6</f>
        <v>12</v>
      </c>
      <c r="AY116" s="13">
        <f>E116*4</f>
        <v>4</v>
      </c>
      <c r="AZ116" s="10">
        <f>F116*2</f>
        <v>4</v>
      </c>
      <c r="BA116" s="1" t="s">
        <v>188</v>
      </c>
      <c r="BB116" t="s">
        <v>93</v>
      </c>
      <c r="BC116" t="s">
        <v>77</v>
      </c>
      <c r="BD116" s="1" t="s">
        <v>175</v>
      </c>
    </row>
    <row r="117" spans="1:56" x14ac:dyDescent="0.2">
      <c r="A117" s="1" t="s">
        <v>139</v>
      </c>
      <c r="B117" s="28">
        <v>1</v>
      </c>
      <c r="C117" s="4" t="s">
        <v>109</v>
      </c>
      <c r="D117" s="4"/>
      <c r="E117" s="2">
        <v>2</v>
      </c>
      <c r="F117" s="2">
        <v>5</v>
      </c>
      <c r="G117" s="9">
        <f>((2*B117+AX117+AY117+AZ117+2*AU117)/6)+AV117</f>
        <v>7.330000000000001</v>
      </c>
      <c r="H117" s="1" t="s">
        <v>357</v>
      </c>
      <c r="I117" s="2">
        <v>1</v>
      </c>
      <c r="J117" s="9">
        <f>(B117+AX117/3+(AY117+1)+4*I117)/((F117+5))</f>
        <v>1.6659999999999999</v>
      </c>
      <c r="K117" s="2">
        <v>1</v>
      </c>
      <c r="L117" s="2">
        <v>5</v>
      </c>
      <c r="W117" s="32">
        <v>1</v>
      </c>
      <c r="AU117" s="39">
        <f>N117+6*O117+10*P117+10*Q117+4*R117+6*S117+4*T117+4*U117+6*V117+8*W117+6*X117+8*Y117+8*Z117+4*AA117+10*AB117+10*AC117+6*AD117+6*AE117+8*AF117+4*AG117+4*AH117+8*AI117+8*AJ117+8*AK117+6*AL117+10*AM117+6*AN117+4*AO117+8*AP117+4*AQ117+6*AR117+6*AS117+10*AT117</f>
        <v>8</v>
      </c>
      <c r="AW117" s="10">
        <v>1.33</v>
      </c>
      <c r="AX117" s="12">
        <f>AW117*6</f>
        <v>7.98</v>
      </c>
      <c r="AY117" s="13">
        <f>E117*4</f>
        <v>8</v>
      </c>
      <c r="AZ117" s="10">
        <f>F117*2</f>
        <v>10</v>
      </c>
      <c r="BA117" s="1" t="s">
        <v>139</v>
      </c>
      <c r="BB117" t="s">
        <v>93</v>
      </c>
      <c r="BC117" t="s">
        <v>77</v>
      </c>
      <c r="BD117" t="s">
        <v>44</v>
      </c>
    </row>
    <row r="118" spans="1:56" x14ac:dyDescent="0.2">
      <c r="A118" s="1" t="s">
        <v>122</v>
      </c>
      <c r="B118" s="28" t="s">
        <v>462</v>
      </c>
      <c r="C118" s="2" t="s">
        <v>115</v>
      </c>
      <c r="D118" s="4"/>
      <c r="E118" s="2">
        <v>0</v>
      </c>
      <c r="F118" s="2">
        <v>4</v>
      </c>
      <c r="G118" s="9">
        <f>((2*B118+AX118+AY118+AZ118+2*AU118)/6)+AV118</f>
        <v>7.003333333333333</v>
      </c>
      <c r="H118" s="1" t="s">
        <v>8</v>
      </c>
      <c r="I118" s="2">
        <v>1</v>
      </c>
      <c r="J118" s="9">
        <f>(B118+AX118/3+(AY118+1)+4*I118)/((F118+5))</f>
        <v>0.81555555555555559</v>
      </c>
      <c r="K118" s="3" t="s">
        <v>112</v>
      </c>
      <c r="L118" s="2">
        <v>11</v>
      </c>
      <c r="AI118" s="37">
        <v>1</v>
      </c>
      <c r="AU118" s="39">
        <f>N118+6*O118+10*P118+10*Q118+4*R118+6*S118+4*T118+4*U118+6*V118+8*W118+6*X118+8*Y118+8*Z118+4*AA118+10*AB118+10*AC118+6*AD118+6*AE118+8*AF118+4*AG118+4*AH118+8*AI118+8*AJ118+8*AK118+6*AL118+10*AM118+6*AN118+4*AO118+8*AP118+4*AQ118+6*AR118+6*AS118+10*AT118</f>
        <v>8</v>
      </c>
      <c r="AV118" s="30">
        <v>2</v>
      </c>
      <c r="AW118" s="10">
        <v>0.67</v>
      </c>
      <c r="AX118" s="12">
        <f>AW118*6</f>
        <v>4.0200000000000005</v>
      </c>
      <c r="AY118" s="13">
        <f>E118*4</f>
        <v>0</v>
      </c>
      <c r="AZ118" s="10">
        <f>F118*2</f>
        <v>8</v>
      </c>
      <c r="BA118" s="1" t="s">
        <v>122</v>
      </c>
      <c r="BB118" t="s">
        <v>32</v>
      </c>
      <c r="BC118" t="s">
        <v>6</v>
      </c>
      <c r="BD118" t="s">
        <v>10</v>
      </c>
    </row>
    <row r="119" spans="1:56" x14ac:dyDescent="0.2">
      <c r="A119" s="1" t="s">
        <v>359</v>
      </c>
      <c r="B119" s="28">
        <v>1</v>
      </c>
      <c r="C119" s="4" t="s">
        <v>108</v>
      </c>
      <c r="D119" s="4"/>
      <c r="E119" s="2">
        <v>0</v>
      </c>
      <c r="F119" s="2">
        <v>5</v>
      </c>
      <c r="G119" s="9">
        <f>((2*B119+AX119+AY119+AZ119+2*AU119)/6)+AV119</f>
        <v>7</v>
      </c>
      <c r="H119" s="1" t="s">
        <v>357</v>
      </c>
      <c r="I119" s="2">
        <v>1</v>
      </c>
      <c r="J119" s="9">
        <f>(B119+AX119/3+(AY119+1)+4*I119)/((F119+5))</f>
        <v>0.8</v>
      </c>
      <c r="K119" s="2">
        <v>1</v>
      </c>
      <c r="L119" s="2">
        <v>5</v>
      </c>
      <c r="Y119" s="34">
        <v>1</v>
      </c>
      <c r="AG119" s="34">
        <v>1</v>
      </c>
      <c r="AU119" s="39">
        <f>N119+6*O119+10*P119+10*Q119+4*R119+6*S119+4*T119+4*U119+6*V119+8*W119+6*X119+8*Y119+8*Z119+4*AA119+10*AB119+10*AC119+6*AD119+6*AE119+8*AF119+4*AG119+4*AH119+8*AI119+8*AJ119+8*AK119+6*AL119+10*AM119+6*AN119+4*AO119+8*AP119+4*AQ119+6*AR119+6*AS119+10*AT119</f>
        <v>12</v>
      </c>
      <c r="AW119" s="10">
        <v>1</v>
      </c>
      <c r="AX119" s="12">
        <f>AW119*6</f>
        <v>6</v>
      </c>
      <c r="AY119" s="13">
        <f>E119*4</f>
        <v>0</v>
      </c>
      <c r="AZ119" s="10">
        <f>F119*2</f>
        <v>10</v>
      </c>
      <c r="BA119" t="s">
        <v>9</v>
      </c>
      <c r="BB119" t="s">
        <v>5</v>
      </c>
      <c r="BC119" t="s">
        <v>6</v>
      </c>
      <c r="BD119" t="s">
        <v>10</v>
      </c>
    </row>
    <row r="120" spans="1:56" x14ac:dyDescent="0.2">
      <c r="A120" s="1" t="s">
        <v>136</v>
      </c>
      <c r="B120" s="28">
        <v>1</v>
      </c>
      <c r="C120" s="5" t="s">
        <v>108</v>
      </c>
      <c r="D120" s="5"/>
      <c r="E120" s="3">
        <v>0</v>
      </c>
      <c r="F120" s="3">
        <v>5</v>
      </c>
      <c r="G120" s="9">
        <f>((2*B120+AX120+AY120+AZ120+2*AU120)/6)+AV120</f>
        <v>7</v>
      </c>
      <c r="H120" s="1" t="s">
        <v>357</v>
      </c>
      <c r="I120" s="2">
        <v>1</v>
      </c>
      <c r="J120" s="9">
        <f>(B120+AX120/3+(AY120+1)+4*I120)/((F120+5))</f>
        <v>0.8</v>
      </c>
      <c r="K120" s="3">
        <v>1</v>
      </c>
      <c r="Y120" s="34">
        <v>1</v>
      </c>
      <c r="AG120" s="34">
        <v>1</v>
      </c>
      <c r="AU120" s="39">
        <f>N120+6*O120+10*P120+10*Q120+4*R120+6*S120+4*T120+4*U120+6*V120+8*W120+6*X120+8*Y120+8*Z120+4*AA120+10*AB120+10*AC120+6*AD120+6*AE120+8*AF120+4*AG120+4*AH120+8*AI120+8*AJ120+8*AK120+6*AL120+10*AM120+6*AN120+4*AO120+8*AP120+4*AQ120+6*AR120+6*AS120+10*AT120</f>
        <v>12</v>
      </c>
      <c r="AW120" s="11">
        <v>1</v>
      </c>
      <c r="AX120" s="12">
        <f>AW120*6</f>
        <v>6</v>
      </c>
      <c r="AY120" s="13">
        <f>E120*4</f>
        <v>0</v>
      </c>
      <c r="AZ120" s="10">
        <f>F120*2</f>
        <v>10</v>
      </c>
      <c r="BA120" s="1" t="s">
        <v>136</v>
      </c>
      <c r="BB120" t="s">
        <v>80</v>
      </c>
      <c r="BC120" t="s">
        <v>77</v>
      </c>
      <c r="BD120" t="s">
        <v>105</v>
      </c>
    </row>
    <row r="121" spans="1:56" x14ac:dyDescent="0.2">
      <c r="A121" s="1" t="s">
        <v>40</v>
      </c>
      <c r="B121" s="28" t="s">
        <v>462</v>
      </c>
      <c r="C121" s="5" t="s">
        <v>111</v>
      </c>
      <c r="D121" s="5"/>
      <c r="E121" s="3">
        <v>3</v>
      </c>
      <c r="F121" s="3">
        <v>2</v>
      </c>
      <c r="G121" s="9">
        <f>((2*B121+AX121+AY121+AZ121+2*AU121)/6)+AV121</f>
        <v>7</v>
      </c>
      <c r="H121" s="1" t="s">
        <v>8</v>
      </c>
      <c r="I121" s="5">
        <v>2</v>
      </c>
      <c r="J121" s="9">
        <f>(B121+AX121/3+(AY121+1)+4*I121)/((F121+3))</f>
        <v>5.2</v>
      </c>
      <c r="K121" s="3">
        <v>2</v>
      </c>
      <c r="M121" s="18" t="s">
        <v>413</v>
      </c>
      <c r="AU121" s="39">
        <f>N121+6*O121+10*P121+10*Q121+4*R121+6*S121+4*T121+4*U121+6*V121+8*W121+6*X121+8*Y121+8*Z121+4*AA121+10*AB121+10*AC121+6*AD121+6*AE121+8*AF121+4*AG121+4*AH121+8*AI121+8*AJ121+8*AK121+6*AL121+10*AM121+6*AN121+4*AO121+8*AP121+4*AQ121+6*AR121+6*AS121+10*AT121</f>
        <v>0</v>
      </c>
      <c r="AV121" s="30">
        <v>2</v>
      </c>
      <c r="AW121" s="10">
        <v>2</v>
      </c>
      <c r="AX121" s="12">
        <f>AW121*6</f>
        <v>12</v>
      </c>
      <c r="AY121" s="13">
        <f>E121*4</f>
        <v>12</v>
      </c>
      <c r="AZ121" s="10">
        <f>F121*2</f>
        <v>4</v>
      </c>
      <c r="BA121" s="1" t="s">
        <v>40</v>
      </c>
      <c r="BB121" t="s">
        <v>65</v>
      </c>
      <c r="BC121" t="s">
        <v>66</v>
      </c>
      <c r="BD121" t="s">
        <v>61</v>
      </c>
    </row>
    <row r="122" spans="1:56" x14ac:dyDescent="0.2">
      <c r="A122" t="s">
        <v>41</v>
      </c>
      <c r="B122" s="28">
        <v>1</v>
      </c>
      <c r="C122" s="4" t="s">
        <v>154</v>
      </c>
      <c r="D122" s="4"/>
      <c r="E122" s="2">
        <v>1</v>
      </c>
      <c r="F122" s="4">
        <v>2</v>
      </c>
      <c r="G122" s="9">
        <f>((2*B122+AX122+AY122+AZ122+2*AU122)/6)+AV122</f>
        <v>6.996666666666667</v>
      </c>
      <c r="H122" s="1" t="s">
        <v>8</v>
      </c>
      <c r="I122" s="5">
        <v>2</v>
      </c>
      <c r="J122" s="9">
        <f>(B122+AX122/3+(AY122+1)+4*I122)/((F122+3))</f>
        <v>3.3319999999999999</v>
      </c>
      <c r="K122" s="2">
        <v>1</v>
      </c>
      <c r="L122" s="2">
        <v>5</v>
      </c>
      <c r="M122" s="18" t="s">
        <v>413</v>
      </c>
      <c r="AN122" s="35">
        <v>1</v>
      </c>
      <c r="AU122" s="39">
        <f>N122+6*O122+10*P122+10*Q122+4*R122+6*S122+4*T122+4*U122+6*V122+8*W122+6*X122+8*Y122+8*Z122+4*AA122+10*AB122+10*AC122+6*AD122+6*AE122+8*AF122+4*AG122+4*AH122+8*AI122+8*AJ122+8*AK122+6*AL122+10*AM122+6*AN122+4*AO122+8*AP122+4*AQ122+6*AR122+6*AS122+10*AT122</f>
        <v>6</v>
      </c>
      <c r="AV122" s="30">
        <v>2</v>
      </c>
      <c r="AW122" s="10">
        <v>1.33</v>
      </c>
      <c r="AX122" s="12">
        <f>AW122*6</f>
        <v>7.98</v>
      </c>
      <c r="AY122" s="13">
        <f>E122*4</f>
        <v>4</v>
      </c>
      <c r="AZ122" s="10">
        <f>F122*2</f>
        <v>4</v>
      </c>
      <c r="BA122" t="s">
        <v>41</v>
      </c>
      <c r="BB122" t="s">
        <v>32</v>
      </c>
      <c r="BC122" t="s">
        <v>6</v>
      </c>
      <c r="BD122" s="1" t="s">
        <v>175</v>
      </c>
    </row>
    <row r="123" spans="1:56" x14ac:dyDescent="0.2">
      <c r="A123" s="1" t="s">
        <v>41</v>
      </c>
      <c r="B123" s="28">
        <v>1</v>
      </c>
      <c r="C123" s="4" t="s">
        <v>154</v>
      </c>
      <c r="D123" s="4"/>
      <c r="E123" s="2">
        <v>1</v>
      </c>
      <c r="F123" s="4">
        <v>2</v>
      </c>
      <c r="G123" s="9">
        <f>((2*B123+AX123+AY123+AZ123+2*AU123)/6)+AV123</f>
        <v>6.996666666666667</v>
      </c>
      <c r="H123" s="1" t="s">
        <v>8</v>
      </c>
      <c r="I123" s="5">
        <v>2</v>
      </c>
      <c r="J123" s="9">
        <f>(B123+AX123/3+(AY123+1)+4*I123)/((F123+3))</f>
        <v>3.3319999999999999</v>
      </c>
      <c r="K123" s="2">
        <v>1</v>
      </c>
      <c r="L123" s="2">
        <v>5</v>
      </c>
      <c r="M123" s="18" t="s">
        <v>413</v>
      </c>
      <c r="AN123" s="35">
        <v>1</v>
      </c>
      <c r="AU123" s="39">
        <f>N123+6*O123+10*P123+10*Q123+4*R123+6*S123+4*T123+4*U123+6*V123+8*W123+6*X123+8*Y123+8*Z123+4*AA123+10*AB123+10*AC123+6*AD123+6*AE123+8*AF123+4*AG123+4*AH123+8*AI123+8*AJ123+8*AK123+6*AL123+10*AM123+6*AN123+4*AO123+8*AP123+4*AQ123+6*AR123+6*AS123+10*AT123</f>
        <v>6</v>
      </c>
      <c r="AV123" s="30">
        <v>2</v>
      </c>
      <c r="AW123" s="10">
        <v>1.33</v>
      </c>
      <c r="AX123" s="12">
        <f>AW123*6</f>
        <v>7.98</v>
      </c>
      <c r="AY123" s="13">
        <f>E123*4</f>
        <v>4</v>
      </c>
      <c r="AZ123" s="10">
        <f>F123*2</f>
        <v>4</v>
      </c>
      <c r="BA123" t="s">
        <v>42</v>
      </c>
      <c r="BB123" t="s">
        <v>32</v>
      </c>
      <c r="BC123" t="s">
        <v>6</v>
      </c>
      <c r="BD123" s="1" t="s">
        <v>175</v>
      </c>
    </row>
    <row r="124" spans="1:56" x14ac:dyDescent="0.2">
      <c r="A124" s="1" t="s">
        <v>41</v>
      </c>
      <c r="B124" s="28">
        <v>1</v>
      </c>
      <c r="C124" s="4" t="s">
        <v>154</v>
      </c>
      <c r="D124" s="4"/>
      <c r="E124" s="2">
        <v>1</v>
      </c>
      <c r="F124" s="4">
        <v>2</v>
      </c>
      <c r="G124" s="9">
        <f>((2*B124+AX124+AY124+AZ124+2*AU124)/6)+AV124</f>
        <v>6.996666666666667</v>
      </c>
      <c r="H124" s="1" t="s">
        <v>8</v>
      </c>
      <c r="I124" s="5">
        <v>2</v>
      </c>
      <c r="J124" s="9">
        <f>(B124+AX124/3+(AY124+1)+4*I124)/((F124+3))</f>
        <v>3.3319999999999999</v>
      </c>
      <c r="K124" s="2">
        <v>1</v>
      </c>
      <c r="L124" s="2">
        <v>15</v>
      </c>
      <c r="M124" s="18" t="s">
        <v>413</v>
      </c>
      <c r="AN124" s="35">
        <v>1</v>
      </c>
      <c r="AU124" s="39">
        <f>N124+6*O124+10*P124+10*Q124+4*R124+6*S124+4*T124+4*U124+6*V124+8*W124+6*X124+8*Y124+8*Z124+4*AA124+10*AB124+10*AC124+6*AD124+6*AE124+8*AF124+4*AG124+4*AH124+8*AI124+8*AJ124+8*AK124+6*AL124+10*AM124+6*AN124+4*AO124+8*AP124+4*AQ124+6*AR124+6*AS124+10*AT124</f>
        <v>6</v>
      </c>
      <c r="AV124" s="30">
        <v>2</v>
      </c>
      <c r="AW124" s="10">
        <v>1.33</v>
      </c>
      <c r="AX124" s="12">
        <f>AW124*6</f>
        <v>7.98</v>
      </c>
      <c r="AY124" s="13">
        <f>E124*4</f>
        <v>4</v>
      </c>
      <c r="AZ124" s="10">
        <f>F124*2</f>
        <v>4</v>
      </c>
      <c r="BA124" t="s">
        <v>64</v>
      </c>
      <c r="BB124" t="s">
        <v>65</v>
      </c>
      <c r="BC124" t="s">
        <v>66</v>
      </c>
      <c r="BD124" t="s">
        <v>78</v>
      </c>
    </row>
    <row r="125" spans="1:56" x14ac:dyDescent="0.2">
      <c r="A125" t="s">
        <v>102</v>
      </c>
      <c r="B125" s="28">
        <v>1</v>
      </c>
      <c r="C125" s="4" t="s">
        <v>121</v>
      </c>
      <c r="D125" s="4"/>
      <c r="E125" s="2">
        <v>2</v>
      </c>
      <c r="F125" s="2">
        <v>2</v>
      </c>
      <c r="G125" s="9">
        <f>((2*B125+AX125+AY125+AZ125+2*AU125)/6)+AV125</f>
        <v>6.833333333333333</v>
      </c>
      <c r="H125" s="1" t="s">
        <v>355</v>
      </c>
      <c r="I125" s="5">
        <v>2</v>
      </c>
      <c r="J125" s="9">
        <f>(B125+AX125/3+(AY125+1)+4*I125)/((F125+3))</f>
        <v>4.5999999999999996</v>
      </c>
      <c r="K125" s="2">
        <v>1</v>
      </c>
      <c r="L125" s="2">
        <v>5</v>
      </c>
      <c r="AU125" s="39">
        <f>N125+6*O125+10*P125+10*Q125+4*R125+6*S125+4*T125+4*U125+6*V125+8*W125+6*X125+8*Y125+8*Z125+4*AA125+10*AB125+10*AC125+6*AD125+6*AE125+8*AF125+4*AG125+4*AH125+8*AI125+8*AJ125+8*AK125+6*AL125+10*AM125+6*AN125+4*AO125+8*AP125+4*AQ125+6*AR125+6*AS125+10*AT125</f>
        <v>0</v>
      </c>
      <c r="AV125" s="30">
        <v>2</v>
      </c>
      <c r="AW125" s="10">
        <v>2.5</v>
      </c>
      <c r="AX125" s="12">
        <f>AW125*6</f>
        <v>15</v>
      </c>
      <c r="AY125" s="13">
        <f>E125*4</f>
        <v>8</v>
      </c>
      <c r="AZ125" s="10">
        <f>F125*2</f>
        <v>4</v>
      </c>
      <c r="BA125" t="s">
        <v>102</v>
      </c>
      <c r="BB125" t="s">
        <v>95</v>
      </c>
      <c r="BC125" t="s">
        <v>77</v>
      </c>
      <c r="BD125" t="s">
        <v>10</v>
      </c>
    </row>
    <row r="126" spans="1:56" x14ac:dyDescent="0.2">
      <c r="A126" s="1" t="s">
        <v>223</v>
      </c>
      <c r="B126" s="28">
        <v>1</v>
      </c>
      <c r="C126" s="4" t="s">
        <v>115</v>
      </c>
      <c r="D126" s="4"/>
      <c r="E126" s="2">
        <v>0</v>
      </c>
      <c r="F126" s="2">
        <v>1</v>
      </c>
      <c r="G126" s="9">
        <f>((2*B126+AX126+AY126+AZ126+2*AU126)/6)+AV126</f>
        <v>6.67</v>
      </c>
      <c r="H126" s="1" t="s">
        <v>8</v>
      </c>
      <c r="I126" s="5">
        <v>2</v>
      </c>
      <c r="J126" s="9">
        <f>(B126+AX126/3+(AY126+1)+4*I126)/((F126+3))</f>
        <v>2.835</v>
      </c>
      <c r="K126" s="2">
        <v>3</v>
      </c>
      <c r="L126" s="4" t="s">
        <v>226</v>
      </c>
      <c r="M126" s="18" t="s">
        <v>413</v>
      </c>
      <c r="P126" s="33">
        <v>1</v>
      </c>
      <c r="AU126" s="39">
        <f>N126+6*O126+10*P126+10*Q126+4*R126+6*S126+4*T126+4*U126+6*V126+8*W126+6*X126+8*Y126+8*Z126+4*AA126+10*AB126+10*AC126+6*AD126+6*AE126+8*AF126+4*AG126+4*AH126+8*AI126+8*AJ126+8*AK126+6*AL126+10*AM126+6*AN126+4*AO126+8*AP126+4*AQ126+6*AR126+6*AS126+10*AT126</f>
        <v>10</v>
      </c>
      <c r="AV126" s="30">
        <v>2</v>
      </c>
      <c r="AW126" s="10">
        <v>0.67</v>
      </c>
      <c r="AX126" s="12">
        <f>AW126*6</f>
        <v>4.0200000000000005</v>
      </c>
      <c r="AY126" s="13">
        <f>E126*4</f>
        <v>0</v>
      </c>
      <c r="AZ126" s="10">
        <f>F126*2</f>
        <v>2</v>
      </c>
      <c r="BA126" s="1" t="s">
        <v>223</v>
      </c>
      <c r="BB126" s="1" t="s">
        <v>176</v>
      </c>
      <c r="BC126" s="1" t="s">
        <v>177</v>
      </c>
      <c r="BD126" t="s">
        <v>10</v>
      </c>
    </row>
    <row r="127" spans="1:56" x14ac:dyDescent="0.2">
      <c r="A127" t="s">
        <v>83</v>
      </c>
      <c r="B127" s="28" t="s">
        <v>453</v>
      </c>
      <c r="C127" s="4" t="s">
        <v>115</v>
      </c>
      <c r="D127" s="4"/>
      <c r="E127" s="2">
        <v>1</v>
      </c>
      <c r="F127" s="2">
        <v>2</v>
      </c>
      <c r="G127" s="9">
        <f>((2*B127+AX127+AY127+AZ127+2*AU127)/6)+AV127</f>
        <v>6.669999999999999</v>
      </c>
      <c r="H127" s="1" t="s">
        <v>15</v>
      </c>
      <c r="I127" s="5">
        <v>2</v>
      </c>
      <c r="J127" s="9">
        <f>(B127+AX127/3+(AY127+1)+4*I127)/((F127+3))</f>
        <v>3.6680000000000001</v>
      </c>
      <c r="K127" s="5" t="s">
        <v>112</v>
      </c>
      <c r="L127" s="2">
        <v>1</v>
      </c>
      <c r="AL127" s="35">
        <v>1</v>
      </c>
      <c r="AO127" s="38">
        <v>1</v>
      </c>
      <c r="AU127" s="39">
        <f>N127+6*O127+10*P127+10*Q127+4*R127+6*S127+4*T127+4*U127+6*V127+8*W127+6*X127+8*Y127+8*Z127+4*AA127+10*AB127+10*AC127+6*AD127+6*AE127+8*AF127+4*AG127+4*AH127+8*AI127+8*AJ127+8*AK127+6*AL127+10*AM127+6*AN127+4*AO127+8*AP127+4*AQ127+6*AR127+6*AS127+10*AT127</f>
        <v>10</v>
      </c>
      <c r="AW127" s="10">
        <v>0.67</v>
      </c>
      <c r="AX127" s="12">
        <f>AW127*6</f>
        <v>4.0200000000000005</v>
      </c>
      <c r="AY127" s="13">
        <f>E127*4</f>
        <v>4</v>
      </c>
      <c r="AZ127" s="10">
        <f>F127*2</f>
        <v>4</v>
      </c>
      <c r="BA127" t="s">
        <v>83</v>
      </c>
      <c r="BB127" t="s">
        <v>82</v>
      </c>
      <c r="BC127" t="s">
        <v>77</v>
      </c>
      <c r="BD127" t="s">
        <v>10</v>
      </c>
    </row>
    <row r="128" spans="1:56" x14ac:dyDescent="0.2">
      <c r="A128" t="s">
        <v>20</v>
      </c>
      <c r="B128" s="28" t="s">
        <v>453</v>
      </c>
      <c r="C128" s="4" t="s">
        <v>115</v>
      </c>
      <c r="D128" s="4"/>
      <c r="E128" s="2">
        <v>1</v>
      </c>
      <c r="F128" s="2">
        <v>2</v>
      </c>
      <c r="G128" s="9">
        <f>((2*B128+AX128+AY128+AZ128+2*AU128)/6)+AV128</f>
        <v>6.669999999999999</v>
      </c>
      <c r="H128" s="1" t="s">
        <v>15</v>
      </c>
      <c r="I128" s="5">
        <v>2</v>
      </c>
      <c r="J128" s="9">
        <f>(B128+AX128/3+(AY128+1)+4*I128)/((F128+3))</f>
        <v>3.6680000000000001</v>
      </c>
      <c r="K128" s="5" t="s">
        <v>112</v>
      </c>
      <c r="L128" s="2">
        <v>1</v>
      </c>
      <c r="AL128" s="35">
        <v>1</v>
      </c>
      <c r="AO128" s="38">
        <v>1</v>
      </c>
      <c r="AU128" s="39">
        <f>N128+6*O128+10*P128+10*Q128+4*R128+6*S128+4*T128+4*U128+6*V128+8*W128+6*X128+8*Y128+8*Z128+4*AA128+10*AB128+10*AC128+6*AD128+6*AE128+8*AF128+4*AG128+4*AH128+8*AI128+8*AJ128+8*AK128+6*AL128+10*AM128+6*AN128+4*AO128+8*AP128+4*AQ128+6*AR128+6*AS128+10*AT128</f>
        <v>10</v>
      </c>
      <c r="AW128" s="10">
        <v>0.67</v>
      </c>
      <c r="AX128" s="12">
        <f>AW128*6</f>
        <v>4.0200000000000005</v>
      </c>
      <c r="AY128" s="13">
        <f>E128*4</f>
        <v>4</v>
      </c>
      <c r="AZ128" s="10">
        <f>F128*2</f>
        <v>4</v>
      </c>
      <c r="BA128" t="s">
        <v>20</v>
      </c>
      <c r="BB128" t="s">
        <v>5</v>
      </c>
      <c r="BC128" t="s">
        <v>6</v>
      </c>
      <c r="BD128" t="s">
        <v>10</v>
      </c>
    </row>
    <row r="129" spans="1:56" x14ac:dyDescent="0.2">
      <c r="A129" s="7" t="s">
        <v>145</v>
      </c>
      <c r="B129" s="28">
        <v>1</v>
      </c>
      <c r="C129" s="5" t="s">
        <v>108</v>
      </c>
      <c r="D129" s="4"/>
      <c r="E129" s="3">
        <v>0</v>
      </c>
      <c r="F129" s="3">
        <v>2</v>
      </c>
      <c r="G129" s="9">
        <f>((2*B129+AX129+AY129+AZ129+2*AU129)/6)+AV129</f>
        <v>6.666666666666667</v>
      </c>
      <c r="H129" s="1" t="s">
        <v>355</v>
      </c>
      <c r="I129" s="5">
        <v>2</v>
      </c>
      <c r="J129" s="9">
        <f>(B129+AX129/3+(AY129+1)+4*I129)/((F129+5))</f>
        <v>1.7142857142857142</v>
      </c>
      <c r="K129" s="3">
        <v>1</v>
      </c>
      <c r="Y129" s="34">
        <v>1</v>
      </c>
      <c r="AU129" s="39">
        <f>N129+6*O129+10*P129+10*Q129+4*R129+6*S129+4*T129+4*U129+6*V129+8*W129+6*X129+8*Y129+8*Z129+4*AA129+10*AB129+10*AC129+6*AD129+6*AE129+8*AF129+4*AG129+4*AH129+8*AI129+8*AJ129+8*AK129+6*AL129+10*AM129+6*AN129+4*AO129+8*AP129+4*AQ129+6*AR129+6*AS129+10*AT129</f>
        <v>8</v>
      </c>
      <c r="AV129" s="30">
        <v>2</v>
      </c>
      <c r="AW129" s="10">
        <v>1</v>
      </c>
      <c r="AX129" s="12">
        <f>AW129*6</f>
        <v>6</v>
      </c>
      <c r="AY129" s="13">
        <f>E129*4</f>
        <v>0</v>
      </c>
      <c r="AZ129" s="10">
        <f>F129*2</f>
        <v>4</v>
      </c>
      <c r="BA129" s="7" t="s">
        <v>145</v>
      </c>
      <c r="BB129" t="s">
        <v>94</v>
      </c>
      <c r="BC129" t="s">
        <v>77</v>
      </c>
    </row>
    <row r="130" spans="1:56" x14ac:dyDescent="0.2">
      <c r="A130" s="1" t="s">
        <v>152</v>
      </c>
      <c r="B130" s="28">
        <v>1</v>
      </c>
      <c r="C130" s="4" t="s">
        <v>108</v>
      </c>
      <c r="D130" s="4"/>
      <c r="E130" s="2">
        <v>1</v>
      </c>
      <c r="F130" s="2">
        <v>1</v>
      </c>
      <c r="G130" s="9">
        <f>((2*B130+AX130+AY130+AZ130+2*AU130)/6)+AV130</f>
        <v>6.333333333333333</v>
      </c>
      <c r="H130" s="1" t="s">
        <v>8</v>
      </c>
      <c r="I130" s="5">
        <v>2</v>
      </c>
      <c r="J130" s="9">
        <f>(B130+AX130/3+(AY130+1)+4*I130)/((F130+3))</f>
        <v>4</v>
      </c>
      <c r="K130" s="2">
        <v>1</v>
      </c>
      <c r="M130" s="18" t="s">
        <v>413</v>
      </c>
      <c r="V130" s="33">
        <v>1</v>
      </c>
      <c r="AU130" s="39">
        <f>N130+6*O130+10*P130+10*Q130+4*R130+6*S130+4*T130+4*U130+6*V130+8*W130+6*X130+8*Y130+8*Z130+4*AA130+10*AB130+10*AC130+6*AD130+6*AE130+8*AF130+4*AG130+4*AH130+8*AI130+8*AJ130+8*AK130+6*AL130+10*AM130+6*AN130+4*AO130+8*AP130+4*AQ130+6*AR130+6*AS130+10*AT130</f>
        <v>6</v>
      </c>
      <c r="AV130" s="30">
        <v>2</v>
      </c>
      <c r="AW130" s="10">
        <v>1</v>
      </c>
      <c r="AX130" s="12">
        <f>AW130*6</f>
        <v>6</v>
      </c>
      <c r="AY130" s="13">
        <f>E130*4</f>
        <v>4</v>
      </c>
      <c r="AZ130" s="10">
        <f>F130*2</f>
        <v>2</v>
      </c>
      <c r="BA130" s="1" t="s">
        <v>148</v>
      </c>
      <c r="BB130" t="s">
        <v>94</v>
      </c>
      <c r="BC130" t="s">
        <v>77</v>
      </c>
      <c r="BD130" t="s">
        <v>104</v>
      </c>
    </row>
    <row r="131" spans="1:56" x14ac:dyDescent="0.2">
      <c r="A131" t="s">
        <v>101</v>
      </c>
      <c r="B131" s="28">
        <v>1</v>
      </c>
      <c r="C131" s="4" t="s">
        <v>143</v>
      </c>
      <c r="D131" s="4"/>
      <c r="E131" s="2">
        <v>0</v>
      </c>
      <c r="F131" s="2">
        <v>3</v>
      </c>
      <c r="G131" s="9">
        <f>((2*B131+AX131+AY131+AZ131+2*AU131)/6)+AV131</f>
        <v>6.333333333333333</v>
      </c>
      <c r="H131" s="1" t="s">
        <v>355</v>
      </c>
      <c r="I131" s="5">
        <v>2</v>
      </c>
      <c r="J131" s="9">
        <f>(B131+AX131/3+(AY131+1)+4*I131)/((F131+3))</f>
        <v>2.6666666666666665</v>
      </c>
      <c r="K131" s="2">
        <v>2</v>
      </c>
      <c r="L131" s="2">
        <v>5</v>
      </c>
      <c r="M131" s="18" t="s">
        <v>431</v>
      </c>
      <c r="AU131" s="39">
        <f>N131+6*O131+10*P131+10*Q131+4*R131+6*S131+4*T131+4*U131+6*V131+8*W131+6*X131+8*Y131+8*Z131+4*AA131+10*AB131+10*AC131+6*AD131+6*AE131+8*AF131+4*AG131+4*AH131+8*AI131+8*AJ131+8*AK131+6*AL131+10*AM131+6*AN131+4*AO131+8*AP131+4*AQ131+6*AR131+6*AS131+10*AT131</f>
        <v>0</v>
      </c>
      <c r="AV131" s="30">
        <v>2</v>
      </c>
      <c r="AW131" s="10">
        <v>3</v>
      </c>
      <c r="AX131" s="12">
        <f>AW131*6</f>
        <v>18</v>
      </c>
      <c r="AY131" s="13">
        <f>E131*4</f>
        <v>0</v>
      </c>
      <c r="AZ131" s="10">
        <f>F131*2</f>
        <v>6</v>
      </c>
      <c r="BA131" t="s">
        <v>101</v>
      </c>
      <c r="BB131" t="s">
        <v>95</v>
      </c>
      <c r="BC131" t="s">
        <v>77</v>
      </c>
      <c r="BD131" t="s">
        <v>7</v>
      </c>
    </row>
    <row r="132" spans="1:56" x14ac:dyDescent="0.2">
      <c r="A132" s="7" t="s">
        <v>101</v>
      </c>
      <c r="B132" s="28" t="s">
        <v>462</v>
      </c>
      <c r="C132" s="5" t="s">
        <v>143</v>
      </c>
      <c r="D132" s="4"/>
      <c r="E132" s="3">
        <v>0</v>
      </c>
      <c r="F132" s="3">
        <v>3</v>
      </c>
      <c r="G132" s="9">
        <f>((2*B132+AX132+AY132+AZ132+2*AU132)/6)+AV132</f>
        <v>6.333333333333333</v>
      </c>
      <c r="H132" s="1" t="s">
        <v>355</v>
      </c>
      <c r="I132" s="5">
        <v>2</v>
      </c>
      <c r="J132" s="9">
        <f>(B132+AX132/3+(AY132+1)+4*I132)/((F132+3))</f>
        <v>2.6666666666666665</v>
      </c>
      <c r="K132" s="5" t="s">
        <v>112</v>
      </c>
      <c r="M132" s="18" t="s">
        <v>431</v>
      </c>
      <c r="AU132" s="39">
        <f>N132+6*O132+10*P132+10*Q132+4*R132+6*S132+4*T132+4*U132+6*V132+8*W132+6*X132+8*Y132+8*Z132+4*AA132+10*AB132+10*AC132+6*AD132+6*AE132+8*AF132+4*AG132+4*AH132+8*AI132+8*AJ132+8*AK132+6*AL132+10*AM132+6*AN132+4*AO132+8*AP132+4*AQ132+6*AR132+6*AS132+10*AT132</f>
        <v>0</v>
      </c>
      <c r="AV132" s="30">
        <v>2</v>
      </c>
      <c r="AW132" s="10">
        <v>3</v>
      </c>
      <c r="AX132" s="12">
        <f>AW132*6</f>
        <v>18</v>
      </c>
      <c r="AY132" s="13">
        <f>E132*4</f>
        <v>0</v>
      </c>
      <c r="AZ132" s="10">
        <f>F132*2</f>
        <v>6</v>
      </c>
      <c r="BA132" t="s">
        <v>101</v>
      </c>
      <c r="BB132" t="s">
        <v>95</v>
      </c>
      <c r="BC132" t="s">
        <v>77</v>
      </c>
    </row>
    <row r="133" spans="1:56" x14ac:dyDescent="0.2">
      <c r="A133" s="1" t="s">
        <v>145</v>
      </c>
      <c r="B133" s="28">
        <v>1</v>
      </c>
      <c r="C133" s="4" t="s">
        <v>130</v>
      </c>
      <c r="D133" s="4"/>
      <c r="E133" s="2">
        <v>2</v>
      </c>
      <c r="F133" s="2">
        <v>2</v>
      </c>
      <c r="G133" s="9">
        <f>((2*B133+AX133+AY133+AZ133+2*AU133)/6)+AV133</f>
        <v>6.003333333333333</v>
      </c>
      <c r="H133" s="1" t="s">
        <v>355</v>
      </c>
      <c r="I133" s="5">
        <v>2</v>
      </c>
      <c r="J133" s="9">
        <f>(B133+AX133/3+(AY133+1)+4*I133)/((F133+3))</f>
        <v>4.2679999999999998</v>
      </c>
      <c r="K133" s="2">
        <v>1</v>
      </c>
      <c r="L133" s="2">
        <v>5</v>
      </c>
      <c r="AU133" s="39">
        <f>N133+6*O133+10*P133+10*Q133+4*R133+6*S133+4*T133+4*U133+6*V133+8*W133+6*X133+8*Y133+8*Z133+4*AA133+10*AB133+10*AC133+6*AD133+6*AE133+8*AF133+4*AG133+4*AH133+8*AI133+8*AJ133+8*AK133+6*AL133+10*AM133+6*AN133+4*AO133+8*AP133+4*AQ133+6*AR133+6*AS133+10*AT133</f>
        <v>0</v>
      </c>
      <c r="AV133" s="30">
        <v>2</v>
      </c>
      <c r="AW133" s="10">
        <v>1.67</v>
      </c>
      <c r="AX133" s="12">
        <f>AW133*6</f>
        <v>10.02</v>
      </c>
      <c r="AY133" s="13">
        <f>E133*4</f>
        <v>8</v>
      </c>
      <c r="AZ133" s="10">
        <f>F133*2</f>
        <v>4</v>
      </c>
      <c r="BA133" s="1" t="s">
        <v>145</v>
      </c>
      <c r="BB133" t="s">
        <v>94</v>
      </c>
      <c r="BC133" t="s">
        <v>77</v>
      </c>
    </row>
    <row r="134" spans="1:56" x14ac:dyDescent="0.2">
      <c r="A134" s="1" t="s">
        <v>189</v>
      </c>
      <c r="B134" s="28" t="s">
        <v>453</v>
      </c>
      <c r="C134" s="4" t="s">
        <v>115</v>
      </c>
      <c r="D134" s="4"/>
      <c r="E134" s="2">
        <v>0</v>
      </c>
      <c r="F134" s="2">
        <v>2</v>
      </c>
      <c r="G134" s="9">
        <f>((2*B134+AX134+AY134+AZ134+2*AU134)/6)+AV134</f>
        <v>6.003333333333333</v>
      </c>
      <c r="H134" s="1" t="s">
        <v>15</v>
      </c>
      <c r="I134" s="5">
        <v>2</v>
      </c>
      <c r="J134" s="9">
        <f>(B134+AX134/3+(AY134+1)+4*I134)/((F134+3))</f>
        <v>2.8679999999999999</v>
      </c>
      <c r="K134" s="5" t="s">
        <v>112</v>
      </c>
      <c r="L134" s="2">
        <v>1</v>
      </c>
      <c r="M134" s="18" t="s">
        <v>433</v>
      </c>
      <c r="AO134" s="38">
        <v>1</v>
      </c>
      <c r="AU134" s="39">
        <f>N134+6*O134+10*P134+10*Q134+4*R134+6*S134+4*T134+4*U134+6*V134+8*W134+6*X134+8*Y134+8*Z134+4*AA134+10*AB134+10*AC134+6*AD134+6*AE134+8*AF134+4*AG134+4*AH134+8*AI134+8*AJ134+8*AK134+6*AL134+10*AM134+6*AN134+4*AO134+8*AP134+4*AQ134+6*AR134+6*AS134+10*AT134</f>
        <v>4</v>
      </c>
      <c r="AV134" s="30">
        <v>2</v>
      </c>
      <c r="AW134" s="10">
        <v>0.67</v>
      </c>
      <c r="AX134" s="12">
        <f>AW134*6</f>
        <v>4.0200000000000005</v>
      </c>
      <c r="AY134" s="13">
        <f>E134*4</f>
        <v>0</v>
      </c>
      <c r="AZ134" s="10">
        <f>F134*2</f>
        <v>4</v>
      </c>
      <c r="BA134" t="s">
        <v>98</v>
      </c>
      <c r="BB134" t="s">
        <v>94</v>
      </c>
      <c r="BC134" t="s">
        <v>77</v>
      </c>
    </row>
    <row r="135" spans="1:56" x14ac:dyDescent="0.2">
      <c r="A135" s="1" t="s">
        <v>202</v>
      </c>
      <c r="B135" s="28" t="s">
        <v>454</v>
      </c>
      <c r="C135" s="4" t="s">
        <v>143</v>
      </c>
      <c r="D135" s="4"/>
      <c r="E135" s="2">
        <v>2</v>
      </c>
      <c r="F135" s="2">
        <v>2</v>
      </c>
      <c r="G135" s="9">
        <f>((2*B135+AX135+AY135+AZ135+2*AU135)/6)+AV135</f>
        <v>6</v>
      </c>
      <c r="H135" s="1" t="s">
        <v>8</v>
      </c>
      <c r="I135" s="5">
        <v>3</v>
      </c>
      <c r="J135" s="9">
        <f>(B135+AX135/3+(AY135+1)+4*I135)/((F135+3))</f>
        <v>6</v>
      </c>
      <c r="K135" s="5" t="s">
        <v>112</v>
      </c>
      <c r="AU135" s="39">
        <f>N135+6*O135+10*P135+10*Q135+4*R135+6*S135+4*T135+4*U135+6*V135+8*W135+6*X135+8*Y135+8*Z135+4*AA135+10*AB135+10*AC135+6*AD135+6*AE135+8*AF135+4*AG135+4*AH135+8*AI135+8*AJ135+8*AK135+6*AL135+10*AM135+6*AN135+4*AO135+8*AP135+4*AQ135+6*AR135+6*AS135+10*AT135</f>
        <v>0</v>
      </c>
      <c r="AW135" s="10">
        <v>3</v>
      </c>
      <c r="AX135" s="12">
        <f>AW135*6</f>
        <v>18</v>
      </c>
      <c r="AY135" s="13">
        <f>E135*4</f>
        <v>8</v>
      </c>
      <c r="AZ135" s="10">
        <f>F135*2</f>
        <v>4</v>
      </c>
      <c r="BA135" t="s">
        <v>106</v>
      </c>
      <c r="BB135" t="s">
        <v>93</v>
      </c>
      <c r="BC135" t="s">
        <v>77</v>
      </c>
      <c r="BD135" t="s">
        <v>19</v>
      </c>
    </row>
    <row r="136" spans="1:56" x14ac:dyDescent="0.2">
      <c r="A136" s="8" t="s">
        <v>244</v>
      </c>
      <c r="B136" s="28">
        <v>1</v>
      </c>
      <c r="C136" s="2" t="s">
        <v>111</v>
      </c>
      <c r="D136" s="4"/>
      <c r="E136" s="2">
        <v>1</v>
      </c>
      <c r="F136" s="2">
        <v>2</v>
      </c>
      <c r="G136" s="9">
        <f>((2*B136+AX136+AY136+AZ136+2*AU136)/6)+AV136</f>
        <v>5.6666666666666661</v>
      </c>
      <c r="H136" s="1" t="s">
        <v>355</v>
      </c>
      <c r="I136" s="5">
        <v>2</v>
      </c>
      <c r="J136" s="9">
        <f>(B136+AX136/3+(AY136+1)+4*I136)/((F136+3))</f>
        <v>3.6</v>
      </c>
      <c r="K136" s="2">
        <v>1</v>
      </c>
      <c r="AU136" s="39">
        <f>N136+6*O136+10*P136+10*Q136+4*R136+6*S136+4*T136+4*U136+6*V136+8*W136+6*X136+8*Y136+8*Z136+4*AA136+10*AB136+10*AC136+6*AD136+6*AE136+8*AF136+4*AG136+4*AH136+8*AI136+8*AJ136+8*AK136+6*AL136+10*AM136+6*AN136+4*AO136+8*AP136+4*AQ136+6*AR136+6*AS136+10*AT136</f>
        <v>0</v>
      </c>
      <c r="AV136" s="30">
        <v>2</v>
      </c>
      <c r="AW136" s="10">
        <v>2</v>
      </c>
      <c r="AX136" s="12">
        <f>AW136*6</f>
        <v>12</v>
      </c>
      <c r="AY136" s="13">
        <f>E136*4</f>
        <v>4</v>
      </c>
      <c r="AZ136" s="10">
        <f>F136*2</f>
        <v>4</v>
      </c>
      <c r="BA136" t="s">
        <v>11</v>
      </c>
      <c r="BB136" t="s">
        <v>94</v>
      </c>
      <c r="BC136" t="s">
        <v>77</v>
      </c>
      <c r="BD136" s="1" t="s">
        <v>175</v>
      </c>
    </row>
    <row r="137" spans="1:56" x14ac:dyDescent="0.2">
      <c r="A137" s="1" t="s">
        <v>148</v>
      </c>
      <c r="B137" s="28">
        <v>1</v>
      </c>
      <c r="C137" s="5" t="s">
        <v>140</v>
      </c>
      <c r="D137" s="5"/>
      <c r="E137" s="3">
        <v>1</v>
      </c>
      <c r="F137" s="3">
        <v>2</v>
      </c>
      <c r="G137" s="9">
        <f>((2*B137+AX137+AY137+AZ137+2*AU137)/6)+AV137</f>
        <v>5.6666666666666661</v>
      </c>
      <c r="H137" s="1" t="s">
        <v>355</v>
      </c>
      <c r="I137" s="5">
        <v>2</v>
      </c>
      <c r="J137" s="9">
        <f>(B137+AX137/3+(AY137+1)+4*I137)/((F137+3))</f>
        <v>3.6</v>
      </c>
      <c r="K137" s="3">
        <v>2</v>
      </c>
      <c r="AU137" s="39">
        <f>N137+6*O137+10*P137+10*Q137+4*R137+6*S137+4*T137+4*U137+6*V137+8*W137+6*X137+8*Y137+8*Z137+4*AA137+10*AB137+10*AC137+6*AD137+6*AE137+8*AF137+4*AG137+4*AH137+8*AI137+8*AJ137+8*AK137+6*AL137+10*AM137+6*AN137+4*AO137+8*AP137+4*AQ137+6*AR137+6*AS137+10*AT137</f>
        <v>0</v>
      </c>
      <c r="AV137" s="30">
        <v>2</v>
      </c>
      <c r="AW137" s="11">
        <v>2</v>
      </c>
      <c r="AX137" s="12">
        <f>AW137*6</f>
        <v>12</v>
      </c>
      <c r="AY137" s="13">
        <f>E137*4</f>
        <v>4</v>
      </c>
      <c r="AZ137" s="10">
        <f>F137*2</f>
        <v>4</v>
      </c>
      <c r="BA137" s="1" t="s">
        <v>148</v>
      </c>
      <c r="BB137" t="s">
        <v>94</v>
      </c>
      <c r="BC137" t="s">
        <v>77</v>
      </c>
      <c r="BD137" s="1" t="s">
        <v>175</v>
      </c>
    </row>
    <row r="138" spans="1:56" x14ac:dyDescent="0.2">
      <c r="A138" t="s">
        <v>34</v>
      </c>
      <c r="B138" s="28" t="s">
        <v>454</v>
      </c>
      <c r="C138" s="4" t="s">
        <v>115</v>
      </c>
      <c r="D138" s="4"/>
      <c r="E138" s="2">
        <v>2</v>
      </c>
      <c r="F138" s="2">
        <v>4</v>
      </c>
      <c r="G138" s="9">
        <f>((2*B138+AX138+AY138+AZ138+2*AU138)/6)+AV138</f>
        <v>5.3366666666666669</v>
      </c>
      <c r="H138" s="1" t="s">
        <v>356</v>
      </c>
      <c r="I138" s="5">
        <v>3</v>
      </c>
      <c r="J138" s="9">
        <f>(B138+AX138/3+(AY138+1)+4*I138)/((F138+3))</f>
        <v>3.62</v>
      </c>
      <c r="K138" s="5" t="s">
        <v>112</v>
      </c>
      <c r="L138" s="2">
        <v>1</v>
      </c>
      <c r="M138" s="18" t="s">
        <v>414</v>
      </c>
      <c r="AU138" s="39">
        <f>N138+6*O138+10*P138+10*Q138+4*R138+6*S138+4*T138+4*U138+6*V138+8*W138+6*X138+8*Y138+8*Z138+4*AA138+10*AB138+10*AC138+6*AD138+6*AE138+8*AF138+4*AG138+4*AH138+8*AI138+8*AJ138+8*AK138+6*AL138+10*AM138+6*AN138+4*AO138+8*AP138+4*AQ138+6*AR138+6*AS138+10*AT138</f>
        <v>0</v>
      </c>
      <c r="AV138" s="30">
        <v>1</v>
      </c>
      <c r="AW138" s="10">
        <v>0.67</v>
      </c>
      <c r="AX138" s="12">
        <f>AW138*6</f>
        <v>4.0200000000000005</v>
      </c>
      <c r="AY138" s="13">
        <f>E138*4</f>
        <v>8</v>
      </c>
      <c r="AZ138" s="10">
        <f>F138*2</f>
        <v>8</v>
      </c>
      <c r="BA138" t="s">
        <v>34</v>
      </c>
      <c r="BB138" t="s">
        <v>32</v>
      </c>
      <c r="BC138" t="s">
        <v>6</v>
      </c>
    </row>
    <row r="139" spans="1:56" x14ac:dyDescent="0.2">
      <c r="A139" s="1" t="s">
        <v>198</v>
      </c>
      <c r="B139" s="28" t="s">
        <v>453</v>
      </c>
      <c r="C139" s="4" t="s">
        <v>115</v>
      </c>
      <c r="D139" s="4"/>
      <c r="E139" s="2">
        <v>2</v>
      </c>
      <c r="F139" s="2">
        <v>2</v>
      </c>
      <c r="G139" s="9">
        <f>((2*B139+AX139+AY139+AZ139+2*AU139)/6)+AV139</f>
        <v>5.336666666666666</v>
      </c>
      <c r="H139" s="1" t="s">
        <v>15</v>
      </c>
      <c r="I139" s="5">
        <v>2</v>
      </c>
      <c r="J139" s="9">
        <f>(B139+AX139/3+(AY139+1)+4*I139)/((F139+3))</f>
        <v>4.468</v>
      </c>
      <c r="K139" s="5" t="s">
        <v>112</v>
      </c>
      <c r="AO139" s="38">
        <v>1</v>
      </c>
      <c r="AU139" s="39">
        <f>N139+6*O139+10*P139+10*Q139+4*R139+6*S139+4*T139+4*U139+6*V139+8*W139+6*X139+8*Y139+8*Z139+4*AA139+10*AB139+10*AC139+6*AD139+6*AE139+8*AF139+4*AG139+4*AH139+8*AI139+8*AJ139+8*AK139+6*AL139+10*AM139+6*AN139+4*AO139+8*AP139+4*AQ139+6*AR139+6*AS139+10*AT139</f>
        <v>4</v>
      </c>
      <c r="AW139" s="10">
        <v>0.67</v>
      </c>
      <c r="AX139" s="12">
        <f>AW139*6</f>
        <v>4.0200000000000005</v>
      </c>
      <c r="AY139" s="13">
        <f>E139*4</f>
        <v>8</v>
      </c>
      <c r="AZ139" s="10">
        <f>F139*2</f>
        <v>4</v>
      </c>
      <c r="BA139" t="s">
        <v>20</v>
      </c>
      <c r="BB139" t="s">
        <v>95</v>
      </c>
      <c r="BC139" t="s">
        <v>77</v>
      </c>
      <c r="BD139" t="s">
        <v>19</v>
      </c>
    </row>
    <row r="140" spans="1:56" x14ac:dyDescent="0.2">
      <c r="A140" s="7" t="s">
        <v>360</v>
      </c>
      <c r="B140" s="28">
        <v>1</v>
      </c>
      <c r="C140" s="4" t="s">
        <v>108</v>
      </c>
      <c r="D140" s="4"/>
      <c r="E140" s="3">
        <v>1</v>
      </c>
      <c r="F140" s="3">
        <v>4</v>
      </c>
      <c r="G140" s="9">
        <f>((2*B140+AX140+AY140+AZ140+2*AU140)/6)+AV140</f>
        <v>4.666666666666667</v>
      </c>
      <c r="H140" s="1" t="s">
        <v>357</v>
      </c>
      <c r="I140" s="2">
        <v>1</v>
      </c>
      <c r="J140" s="9">
        <f>(B140+AX140/3+(AY140+1)+4*I140)/((F140+5))</f>
        <v>1.3333333333333333</v>
      </c>
      <c r="K140" s="3">
        <v>1</v>
      </c>
      <c r="AG140" s="34">
        <v>1</v>
      </c>
      <c r="AU140" s="39">
        <f>N140+6*O140+10*P140+10*Q140+4*R140+6*S140+4*T140+4*U140+6*V140+8*W140+6*X140+8*Y140+8*Z140+4*AA140+10*AB140+10*AC140+6*AD140+6*AE140+8*AF140+4*AG140+4*AH140+8*AI140+8*AJ140+8*AK140+6*AL140+10*AM140+6*AN140+4*AO140+8*AP140+4*AQ140+6*AR140+6*AS140+10*AT140</f>
        <v>4</v>
      </c>
      <c r="AW140" s="10">
        <v>1</v>
      </c>
      <c r="AX140" s="12">
        <f>AW140*6</f>
        <v>6</v>
      </c>
      <c r="AY140" s="13">
        <f>E140*4</f>
        <v>4</v>
      </c>
      <c r="AZ140" s="10">
        <f>F140*2</f>
        <v>8</v>
      </c>
      <c r="BA140" t="s">
        <v>9</v>
      </c>
      <c r="BB140" t="s">
        <v>5</v>
      </c>
      <c r="BC140" t="s">
        <v>6</v>
      </c>
    </row>
    <row r="141" spans="1:56" x14ac:dyDescent="0.2">
      <c r="A141" t="s">
        <v>41</v>
      </c>
      <c r="B141" s="28">
        <v>1</v>
      </c>
      <c r="C141" s="5" t="s">
        <v>108</v>
      </c>
      <c r="D141" s="5"/>
      <c r="E141" s="3">
        <v>0</v>
      </c>
      <c r="F141" s="3">
        <v>2</v>
      </c>
      <c r="G141" s="9">
        <f>((2*B141+AX141+AY141+AZ141+2*AU141)/6)+AV141</f>
        <v>4</v>
      </c>
      <c r="H141" s="1" t="s">
        <v>8</v>
      </c>
      <c r="I141" s="5">
        <v>2</v>
      </c>
      <c r="J141" s="9">
        <f>(B141+AX141/3+(AY141+1)+4*I141)/((F141+5))</f>
        <v>1.7142857142857142</v>
      </c>
      <c r="K141" s="3">
        <v>1</v>
      </c>
      <c r="M141" s="18" t="s">
        <v>413</v>
      </c>
      <c r="AU141" s="39">
        <f>N141+6*O141+10*P141+10*Q141+4*R141+6*S141+4*T141+4*U141+6*V141+8*W141+6*X141+8*Y141+8*Z141+4*AA141+10*AB141+10*AC141+6*AD141+6*AE141+8*AF141+4*AG141+4*AH141+8*AI141+8*AJ141+8*AK141+6*AL141+10*AM141+6*AN141+4*AO141+8*AP141+4*AQ141+6*AR141+6*AS141+10*AT141</f>
        <v>0</v>
      </c>
      <c r="AV141" s="30">
        <v>2</v>
      </c>
      <c r="AW141" s="11">
        <v>1</v>
      </c>
      <c r="AX141" s="12">
        <f>AW141*6</f>
        <v>6</v>
      </c>
      <c r="AY141" s="13">
        <f>E141*4</f>
        <v>0</v>
      </c>
      <c r="AZ141" s="10">
        <f>F141*2</f>
        <v>4</v>
      </c>
      <c r="BA141" t="s">
        <v>41</v>
      </c>
      <c r="BB141" t="s">
        <v>32</v>
      </c>
      <c r="BC141" t="s">
        <v>6</v>
      </c>
      <c r="BD141" t="s">
        <v>44</v>
      </c>
    </row>
    <row r="142" spans="1:56" x14ac:dyDescent="0.2">
      <c r="A142" s="1" t="s">
        <v>217</v>
      </c>
      <c r="B142" s="28">
        <v>1</v>
      </c>
      <c r="C142" s="4" t="s">
        <v>115</v>
      </c>
      <c r="D142" s="4"/>
      <c r="E142" s="2">
        <v>0</v>
      </c>
      <c r="F142" s="2">
        <v>2</v>
      </c>
      <c r="G142" s="9">
        <f>((2*B142+AX142+AY142+AZ142+2*AU142)/6)+AV142</f>
        <v>2.67</v>
      </c>
      <c r="H142" s="1" t="s">
        <v>255</v>
      </c>
      <c r="I142" s="5">
        <v>2</v>
      </c>
      <c r="J142" s="9">
        <f>(B142+AX142/3+(AY142+1)+4*I142)/((F142+5))</f>
        <v>1.6199999999999999</v>
      </c>
      <c r="K142" s="2">
        <v>1</v>
      </c>
      <c r="L142" s="2">
        <v>5</v>
      </c>
      <c r="M142" s="18"/>
      <c r="AU142" s="39">
        <f>N142+6*O142+10*P142+10*Q142+4*R142+6*S142+4*T142+4*U142+6*V142+8*W142+6*X142+8*Y142+8*Z142+4*AA142+10*AB142+10*AC142+6*AD142+6*AE142+8*AF142+4*AG142+4*AH142+8*AI142+8*AJ142+8*AK142+6*AL142+10*AM142+6*AN142+4*AO142+8*AP142+4*AQ142+6*AR142+6*AS142+10*AT142</f>
        <v>0</v>
      </c>
      <c r="AV142" s="30">
        <v>1</v>
      </c>
      <c r="AW142" s="10">
        <v>0.67</v>
      </c>
      <c r="AX142" s="12">
        <f>AW142*6</f>
        <v>4.0200000000000005</v>
      </c>
      <c r="AY142" s="13">
        <f>E142*4</f>
        <v>0</v>
      </c>
      <c r="AZ142" s="10">
        <f>F142*2</f>
        <v>4</v>
      </c>
      <c r="BA142" s="1" t="s">
        <v>218</v>
      </c>
      <c r="BB142" s="1" t="s">
        <v>176</v>
      </c>
      <c r="BC142" s="1" t="s">
        <v>177</v>
      </c>
      <c r="BD142" t="s">
        <v>61</v>
      </c>
    </row>
    <row r="143" spans="1:56" x14ac:dyDescent="0.2">
      <c r="A143" s="1" t="s">
        <v>217</v>
      </c>
      <c r="B143" s="28">
        <v>1</v>
      </c>
      <c r="C143" s="4" t="s">
        <v>115</v>
      </c>
      <c r="D143" s="4"/>
      <c r="E143" s="2">
        <v>0</v>
      </c>
      <c r="F143" s="2">
        <v>2</v>
      </c>
      <c r="G143" s="9">
        <f>((2*B143+AX143+AY143+AZ143+2*AU143)/6)+AV143</f>
        <v>2.67</v>
      </c>
      <c r="H143" s="1" t="s">
        <v>255</v>
      </c>
      <c r="I143" s="5">
        <v>2</v>
      </c>
      <c r="J143" s="9">
        <f>(B143+AX143/3+(AY143+1)+4*I143)/((F143+5))</f>
        <v>1.6199999999999999</v>
      </c>
      <c r="K143" s="2">
        <v>1</v>
      </c>
      <c r="L143" s="2">
        <v>5</v>
      </c>
      <c r="M143" s="18"/>
      <c r="AU143" s="39">
        <f>N143+6*O143+10*P143+10*Q143+4*R143+6*S143+4*T143+4*U143+6*V143+8*W143+6*X143+8*Y143+8*Z143+4*AA143+10*AB143+10*AC143+6*AD143+6*AE143+8*AF143+4*AG143+4*AH143+8*AI143+8*AJ143+8*AK143+6*AL143+10*AM143+6*AN143+4*AO143+8*AP143+4*AQ143+6*AR143+6*AS143+10*AT143</f>
        <v>0</v>
      </c>
      <c r="AV143" s="30">
        <v>1</v>
      </c>
      <c r="AW143" s="10">
        <v>0.67</v>
      </c>
      <c r="AX143" s="12">
        <f>AW143*6</f>
        <v>4.0200000000000005</v>
      </c>
      <c r="AY143" s="13">
        <f>E143*4</f>
        <v>0</v>
      </c>
      <c r="AZ143" s="10">
        <f>F143*2</f>
        <v>4</v>
      </c>
      <c r="BA143" s="1" t="s">
        <v>219</v>
      </c>
      <c r="BB143" s="1" t="s">
        <v>176</v>
      </c>
      <c r="BC143" s="1" t="s">
        <v>177</v>
      </c>
      <c r="BD143" t="s">
        <v>61</v>
      </c>
    </row>
    <row r="144" spans="1:56" x14ac:dyDescent="0.2">
      <c r="A144" s="1" t="s">
        <v>217</v>
      </c>
      <c r="B144" s="28">
        <v>1</v>
      </c>
      <c r="C144" s="4" t="s">
        <v>115</v>
      </c>
      <c r="D144" s="4"/>
      <c r="E144" s="2">
        <v>0</v>
      </c>
      <c r="F144" s="2">
        <v>2</v>
      </c>
      <c r="G144" s="9">
        <f>((2*B144+AX144+AY144+AZ144+2*AU144)/6)+AV144</f>
        <v>2.67</v>
      </c>
      <c r="H144" s="1" t="s">
        <v>255</v>
      </c>
      <c r="I144" s="5">
        <v>2</v>
      </c>
      <c r="J144" s="9">
        <f>(B144+AX144/3+(AY144+1)+4*I144)/((F144+5))</f>
        <v>1.6199999999999999</v>
      </c>
      <c r="K144" s="2">
        <v>1</v>
      </c>
      <c r="L144" s="2">
        <v>5</v>
      </c>
      <c r="M144" s="18"/>
      <c r="AU144" s="39">
        <f>N144+6*O144+10*P144+10*Q144+4*R144+6*S144+4*T144+4*U144+6*V144+8*W144+6*X144+8*Y144+8*Z144+4*AA144+10*AB144+10*AC144+6*AD144+6*AE144+8*AF144+4*AG144+4*AH144+8*AI144+8*AJ144+8*AK144+6*AL144+10*AM144+6*AN144+4*AO144+8*AP144+4*AQ144+6*AR144+6*AS144+10*AT144</f>
        <v>0</v>
      </c>
      <c r="AV144" s="30">
        <v>1</v>
      </c>
      <c r="AW144" s="10">
        <v>0.67</v>
      </c>
      <c r="AX144" s="12">
        <f>AW144*6</f>
        <v>4.0200000000000005</v>
      </c>
      <c r="AY144" s="13">
        <f>E144*4</f>
        <v>0</v>
      </c>
      <c r="AZ144" s="10">
        <f>F144*2</f>
        <v>4</v>
      </c>
      <c r="BA144" s="1" t="s">
        <v>220</v>
      </c>
      <c r="BB144" s="1" t="s">
        <v>176</v>
      </c>
      <c r="BC144" s="1" t="s">
        <v>177</v>
      </c>
      <c r="BD144" t="s">
        <v>99</v>
      </c>
    </row>
    <row r="145" spans="1:56" x14ac:dyDescent="0.2">
      <c r="A145" s="1" t="s">
        <v>213</v>
      </c>
      <c r="B145" s="28">
        <v>1</v>
      </c>
      <c r="C145" s="5" t="s">
        <v>112</v>
      </c>
      <c r="D145" s="5"/>
      <c r="E145" s="2">
        <v>0</v>
      </c>
      <c r="F145" s="2">
        <v>2</v>
      </c>
      <c r="G145" s="9">
        <f>((2*B145+AX145+AY145+AZ145+2*AU145)/6)+AV145</f>
        <v>1</v>
      </c>
      <c r="H145" s="1" t="s">
        <v>255</v>
      </c>
      <c r="I145" s="5">
        <v>2</v>
      </c>
      <c r="J145" s="9">
        <f>(B145+AX145/3+(AY145+1)+4*I145)/((F145+5))</f>
        <v>1.4285714285714286</v>
      </c>
      <c r="K145" s="5" t="s">
        <v>112</v>
      </c>
      <c r="L145" s="2">
        <v>1</v>
      </c>
      <c r="M145" s="18" t="s">
        <v>408</v>
      </c>
      <c r="AU145" s="39">
        <f>N145+6*O145+10*P145+10*Q145+4*R145+6*S145+4*T145+4*U145+6*V145+8*W145+6*X145+8*Y145+8*Z145+4*AA145+10*AB145+10*AC145+6*AD145+6*AE145+8*AF145+4*AG145+4*AH145+8*AI145+8*AJ145+8*AK145+6*AL145+10*AM145+6*AN145+4*AO145+8*AP145+4*AQ145+6*AR145+6*AS145+10*AT145</f>
        <v>0</v>
      </c>
      <c r="AW145" s="11">
        <v>0</v>
      </c>
      <c r="AX145" s="12">
        <f>AW145*6</f>
        <v>0</v>
      </c>
      <c r="AY145" s="13">
        <f>E145*4</f>
        <v>0</v>
      </c>
      <c r="AZ145" s="10">
        <f>F145*2</f>
        <v>4</v>
      </c>
      <c r="BA145" s="1" t="s">
        <v>213</v>
      </c>
      <c r="BB145" t="s">
        <v>5</v>
      </c>
      <c r="BC145" t="s">
        <v>6</v>
      </c>
      <c r="BD145" t="s">
        <v>33</v>
      </c>
    </row>
    <row r="146" spans="1:56" x14ac:dyDescent="0.2">
      <c r="A146" s="1" t="s">
        <v>261</v>
      </c>
      <c r="B146" s="28"/>
      <c r="G146" s="9">
        <f>((2*B146+AX146+AY146+AZ146+2*AU146)/6)+AV146</f>
        <v>0</v>
      </c>
      <c r="H146" s="1" t="s">
        <v>15</v>
      </c>
      <c r="I146" s="5">
        <v>2</v>
      </c>
      <c r="J146" s="9">
        <f>(B146+AX146/3+(AY146+1)+4*I146)/((F146+3))</f>
        <v>3</v>
      </c>
      <c r="L146" s="2">
        <v>1</v>
      </c>
      <c r="AU146" s="39">
        <f>N146+6*O146+10*P146+10*Q146+4*R146+6*S146+4*T146+4*U146+6*V146+8*W146+6*X146+8*Y146+8*Z146+4*AA146+10*AB146+10*AC146+6*AD146+6*AE146+8*AF146+4*AG146+4*AH146+8*AI146+8*AJ146+8*AK146+6*AL146+10*AM146+6*AN146+4*AO146+8*AP146+4*AQ146+6*AR146+6*AS146+10*AT146</f>
        <v>0</v>
      </c>
      <c r="AX146" s="12">
        <f>AW146*6</f>
        <v>0</v>
      </c>
      <c r="AY146" s="13">
        <f>E146*4</f>
        <v>0</v>
      </c>
      <c r="AZ146" s="10">
        <f>F146*2</f>
        <v>0</v>
      </c>
      <c r="BA146" s="1" t="s">
        <v>243</v>
      </c>
      <c r="BB146" t="s">
        <v>95</v>
      </c>
      <c r="BC146" t="s">
        <v>77</v>
      </c>
    </row>
    <row r="147" spans="1:56" x14ac:dyDescent="0.2">
      <c r="A147" s="1" t="s">
        <v>262</v>
      </c>
      <c r="B147" s="28"/>
      <c r="G147" s="9">
        <f>((2*B147+AX147+AY147+AZ147+2*AU147)/6)+AV147</f>
        <v>0</v>
      </c>
      <c r="H147" s="1" t="s">
        <v>15</v>
      </c>
      <c r="I147" s="5">
        <v>2</v>
      </c>
      <c r="J147" s="9">
        <f>(B147+AX147/3+(AY147+1)+4*I147)/((F147+3))</f>
        <v>3</v>
      </c>
      <c r="L147" s="2">
        <v>1</v>
      </c>
      <c r="AU147" s="39">
        <f>N147+6*O147+10*P147+10*Q147+4*R147+6*S147+4*T147+4*U147+6*V147+8*W147+6*X147+8*Y147+8*Z147+4*AA147+10*AB147+10*AC147+6*AD147+6*AE147+8*AF147+4*AG147+4*AH147+8*AI147+8*AJ147+8*AK147+6*AL147+10*AM147+6*AN147+4*AO147+8*AP147+4*AQ147+6*AR147+6*AS147+10*AT147</f>
        <v>0</v>
      </c>
      <c r="AX147" s="12">
        <f>AW147*6</f>
        <v>0</v>
      </c>
      <c r="AY147" s="13">
        <f>E147*4</f>
        <v>0</v>
      </c>
      <c r="AZ147" s="10">
        <f>F147*2</f>
        <v>0</v>
      </c>
      <c r="BA147" t="s">
        <v>97</v>
      </c>
      <c r="BB147" t="s">
        <v>94</v>
      </c>
      <c r="BC147" t="s">
        <v>77</v>
      </c>
      <c r="BD147" t="s">
        <v>99</v>
      </c>
    </row>
    <row r="148" spans="1:56" x14ac:dyDescent="0.2">
      <c r="A148" s="1" t="s">
        <v>263</v>
      </c>
      <c r="B148" s="28"/>
      <c r="G148" s="9">
        <f>((2*B148+AX148+AY148+AZ148+2*AU148)/6)+AV148</f>
        <v>0</v>
      </c>
      <c r="H148" s="1" t="s">
        <v>15</v>
      </c>
      <c r="I148" s="5">
        <v>2</v>
      </c>
      <c r="J148" s="9">
        <f>(B148+AX148/3+(AY148+1)+4*I148)/((F148+3))</f>
        <v>3</v>
      </c>
      <c r="L148" s="2">
        <v>1</v>
      </c>
      <c r="AU148" s="39">
        <f>N148+6*O148+10*P148+10*Q148+4*R148+6*S148+4*T148+4*U148+6*V148+8*W148+6*X148+8*Y148+8*Z148+4*AA148+10*AB148+10*AC148+6*AD148+6*AE148+8*AF148+4*AG148+4*AH148+8*AI148+8*AJ148+8*AK148+6*AL148+10*AM148+6*AN148+4*AO148+8*AP148+4*AQ148+6*AR148+6*AS148+10*AT148</f>
        <v>0</v>
      </c>
      <c r="AX148" s="12">
        <f>AW148*6</f>
        <v>0</v>
      </c>
      <c r="AY148" s="13">
        <f>E148*4</f>
        <v>0</v>
      </c>
      <c r="AZ148" s="10">
        <f>F148*2</f>
        <v>0</v>
      </c>
      <c r="BA148" t="s">
        <v>54</v>
      </c>
      <c r="BB148" t="s">
        <v>32</v>
      </c>
      <c r="BC148" t="s">
        <v>6</v>
      </c>
      <c r="BD148" t="s">
        <v>27</v>
      </c>
    </row>
    <row r="149" spans="1:56" x14ac:dyDescent="0.2">
      <c r="A149" s="1" t="s">
        <v>264</v>
      </c>
      <c r="B149" s="28"/>
      <c r="G149" s="9">
        <f>((2*B149+AX149+AY149+AZ149+2*AU149)/6)+AV149</f>
        <v>0</v>
      </c>
      <c r="H149" s="1" t="s">
        <v>15</v>
      </c>
      <c r="I149" s="5">
        <v>2</v>
      </c>
      <c r="J149" s="9">
        <f>(B149+AX149/3+(AY149+1)+4*I149)/((F149+3))</f>
        <v>3</v>
      </c>
      <c r="L149" s="2">
        <v>1</v>
      </c>
      <c r="AU149" s="39">
        <f>N149+6*O149+10*P149+10*Q149+4*R149+6*S149+4*T149+4*U149+6*V149+8*W149+6*X149+8*Y149+8*Z149+4*AA149+10*AB149+10*AC149+6*AD149+6*AE149+8*AF149+4*AG149+4*AH149+8*AI149+8*AJ149+8*AK149+6*AL149+10*AM149+6*AN149+4*AO149+8*AP149+4*AQ149+6*AR149+6*AS149+10*AT149</f>
        <v>0</v>
      </c>
      <c r="AX149" s="12">
        <f>AW149*6</f>
        <v>0</v>
      </c>
      <c r="AY149" s="13">
        <f>E149*4</f>
        <v>0</v>
      </c>
      <c r="AZ149" s="10">
        <f>F149*2</f>
        <v>0</v>
      </c>
      <c r="BA149" s="1" t="s">
        <v>242</v>
      </c>
      <c r="BB149" t="s">
        <v>93</v>
      </c>
      <c r="BC149" t="s">
        <v>77</v>
      </c>
    </row>
    <row r="150" spans="1:56" x14ac:dyDescent="0.2">
      <c r="A150" s="1" t="s">
        <v>265</v>
      </c>
      <c r="B150" s="28"/>
      <c r="G150" s="9">
        <f>((2*B150+AX150+AY150+AZ150+2*AU150)/6)+AV150</f>
        <v>0</v>
      </c>
      <c r="H150" s="1" t="s">
        <v>15</v>
      </c>
      <c r="I150" s="5">
        <v>2</v>
      </c>
      <c r="J150" s="9">
        <f>(B150+AX150/3+(AY150+1)+4*I150)/((F150+3))</f>
        <v>3</v>
      </c>
      <c r="L150" s="2">
        <v>1</v>
      </c>
      <c r="AU150" s="39">
        <f>N150+6*O150+10*P150+10*Q150+4*R150+6*S150+4*T150+4*U150+6*V150+8*W150+6*X150+8*Y150+8*Z150+4*AA150+10*AB150+10*AC150+6*AD150+6*AE150+8*AF150+4*AG150+4*AH150+8*AI150+8*AJ150+8*AK150+6*AL150+10*AM150+6*AN150+4*AO150+8*AP150+4*AQ150+6*AR150+6*AS150+10*AT150</f>
        <v>0</v>
      </c>
      <c r="AX150" s="12">
        <f>AW150*6</f>
        <v>0</v>
      </c>
      <c r="AY150" s="13">
        <f>E150*4</f>
        <v>0</v>
      </c>
      <c r="AZ150" s="10">
        <f>F150*2</f>
        <v>0</v>
      </c>
      <c r="BA150" t="s">
        <v>89</v>
      </c>
      <c r="BB150" t="s">
        <v>89</v>
      </c>
      <c r="BC150" t="s">
        <v>77</v>
      </c>
      <c r="BD150" t="s">
        <v>23</v>
      </c>
    </row>
    <row r="151" spans="1:56" x14ac:dyDescent="0.2">
      <c r="H151" s="1"/>
      <c r="I151" s="5"/>
      <c r="K151" s="5"/>
      <c r="BB151" s="1"/>
      <c r="BC151" s="1"/>
      <c r="BD151" s="1"/>
    </row>
    <row r="152" spans="1:56" x14ac:dyDescent="0.2">
      <c r="H152" s="1"/>
      <c r="I152" s="5"/>
      <c r="K152" s="5"/>
      <c r="BB152" s="1"/>
      <c r="BC152" s="1"/>
      <c r="BD152" s="1"/>
    </row>
    <row r="153" spans="1:56" x14ac:dyDescent="0.2">
      <c r="H153" s="1"/>
      <c r="I153" s="5"/>
      <c r="K153" s="5"/>
      <c r="BB153" s="1"/>
      <c r="BC153" s="1"/>
      <c r="BD153" s="1"/>
    </row>
    <row r="154" spans="1:56" x14ac:dyDescent="0.2">
      <c r="H154" s="1"/>
      <c r="I154" s="5"/>
      <c r="K154" s="5"/>
      <c r="BB154" s="1"/>
      <c r="BC154" s="1"/>
      <c r="BD154" s="1"/>
    </row>
  </sheetData>
  <autoFilter ref="A1:BD150" xr:uid="{00000000-0009-0000-0000-000000000000}">
    <sortState ref="A2:BD150">
      <sortCondition descending="1" ref="G1:G150"/>
    </sortState>
  </autoFilter>
  <phoneticPr fontId="0" type="noConversion"/>
  <pageMargins left="0.75" right="0.75" top="1" bottom="1" header="0.5" footer="0.5"/>
  <pageSetup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50"/>
  <sheetViews>
    <sheetView workbookViewId="0">
      <pane xSplit="1" ySplit="1" topLeftCell="B20" activePane="bottomRight" state="frozen"/>
      <selection pane="topRight" activeCell="B1" sqref="B1"/>
      <selection pane="bottomLeft" activeCell="A2" sqref="A2"/>
      <selection pane="bottomRight" activeCell="M1" sqref="M1"/>
    </sheetView>
  </sheetViews>
  <sheetFormatPr defaultRowHeight="12.75" x14ac:dyDescent="0.2"/>
  <cols>
    <col min="1" max="1" width="24.28515625" customWidth="1"/>
    <col min="2" max="2" width="9.140625" style="15"/>
    <col min="3" max="3" width="2.5703125" style="24" customWidth="1"/>
    <col min="4" max="5" width="9.140625" style="15"/>
    <col min="6" max="6" width="2.5703125" style="24" customWidth="1"/>
    <col min="7" max="8" width="9.140625" style="15"/>
    <col min="9" max="9" width="2.5703125" style="24" customWidth="1"/>
    <col min="10" max="11" width="9.140625" style="15"/>
    <col min="12" max="12" width="2.5703125" style="24" customWidth="1"/>
    <col min="13" max="13" width="7.42578125" style="16" customWidth="1"/>
    <col min="14" max="14" width="27.7109375" style="17" customWidth="1"/>
  </cols>
  <sheetData>
    <row r="1" spans="1:14" s="20" customFormat="1" ht="25.5" x14ac:dyDescent="0.2">
      <c r="A1" s="20" t="s">
        <v>266</v>
      </c>
      <c r="B1" s="20" t="s">
        <v>267</v>
      </c>
      <c r="C1" s="23"/>
      <c r="D1" s="20" t="s">
        <v>268</v>
      </c>
      <c r="E1" s="20" t="s">
        <v>269</v>
      </c>
      <c r="F1" s="23"/>
      <c r="G1" s="20" t="s">
        <v>273</v>
      </c>
      <c r="H1" s="20" t="s">
        <v>284</v>
      </c>
      <c r="I1" s="23"/>
      <c r="J1" s="20" t="s">
        <v>271</v>
      </c>
      <c r="K1" s="20" t="s">
        <v>405</v>
      </c>
      <c r="L1" s="23"/>
      <c r="M1" s="62" t="s">
        <v>290</v>
      </c>
      <c r="N1" s="20" t="s">
        <v>281</v>
      </c>
    </row>
    <row r="2" spans="1:14" x14ac:dyDescent="0.2">
      <c r="A2" s="1" t="s">
        <v>283</v>
      </c>
      <c r="B2" s="15">
        <v>2</v>
      </c>
      <c r="C2" s="24">
        <v>2</v>
      </c>
      <c r="D2" s="14" t="s">
        <v>109</v>
      </c>
      <c r="E2" s="14" t="s">
        <v>108</v>
      </c>
      <c r="F2" s="24">
        <v>7</v>
      </c>
      <c r="J2" s="15">
        <v>1</v>
      </c>
      <c r="L2" s="24">
        <v>6</v>
      </c>
      <c r="M2" s="16">
        <f t="shared" ref="M2:M33" si="0">(C2+F2+I2+L2)/6</f>
        <v>2.5</v>
      </c>
    </row>
    <row r="3" spans="1:14" x14ac:dyDescent="0.2">
      <c r="A3" s="1" t="s">
        <v>388</v>
      </c>
      <c r="B3" s="15">
        <v>1</v>
      </c>
      <c r="C3" s="24">
        <v>3</v>
      </c>
      <c r="D3" s="14" t="s">
        <v>109</v>
      </c>
      <c r="F3" s="24">
        <v>6</v>
      </c>
      <c r="L3" s="24">
        <v>20</v>
      </c>
      <c r="M3" s="16">
        <f t="shared" si="0"/>
        <v>4.833333333333333</v>
      </c>
      <c r="N3" s="18" t="s">
        <v>292</v>
      </c>
    </row>
    <row r="4" spans="1:14" x14ac:dyDescent="0.2">
      <c r="A4" s="1" t="s">
        <v>282</v>
      </c>
      <c r="B4" s="15">
        <v>3</v>
      </c>
      <c r="C4" s="24">
        <v>3</v>
      </c>
      <c r="D4" s="14" t="s">
        <v>143</v>
      </c>
      <c r="F4" s="24">
        <v>16</v>
      </c>
      <c r="G4" s="14" t="s">
        <v>115</v>
      </c>
      <c r="H4" s="14"/>
      <c r="I4" s="24">
        <v>2</v>
      </c>
      <c r="L4" s="24">
        <v>12</v>
      </c>
      <c r="M4" s="16">
        <f t="shared" si="0"/>
        <v>5.5</v>
      </c>
      <c r="N4" s="18" t="s">
        <v>291</v>
      </c>
    </row>
    <row r="5" spans="1:14" x14ac:dyDescent="0.2">
      <c r="A5" s="1" t="s">
        <v>279</v>
      </c>
      <c r="B5" s="15">
        <v>2</v>
      </c>
      <c r="C5" s="24">
        <v>2</v>
      </c>
      <c r="D5" s="14" t="s">
        <v>115</v>
      </c>
      <c r="E5" s="14" t="s">
        <v>115</v>
      </c>
      <c r="F5" s="24">
        <v>7</v>
      </c>
      <c r="J5" s="15">
        <v>1</v>
      </c>
      <c r="L5" s="24">
        <v>6</v>
      </c>
      <c r="M5" s="16">
        <f t="shared" si="0"/>
        <v>2.5</v>
      </c>
    </row>
    <row r="6" spans="1:14" x14ac:dyDescent="0.2">
      <c r="A6" s="1" t="s">
        <v>395</v>
      </c>
      <c r="B6" s="14">
        <v>0</v>
      </c>
      <c r="C6" s="24">
        <v>4</v>
      </c>
      <c r="D6" s="14" t="s">
        <v>115</v>
      </c>
      <c r="F6" s="24">
        <v>4</v>
      </c>
      <c r="J6" s="14" t="s">
        <v>272</v>
      </c>
      <c r="L6" s="24">
        <v>6</v>
      </c>
      <c r="M6" s="16">
        <f t="shared" si="0"/>
        <v>2.3333333333333335</v>
      </c>
    </row>
    <row r="7" spans="1:14" x14ac:dyDescent="0.2">
      <c r="A7" s="1" t="s">
        <v>379</v>
      </c>
      <c r="B7" s="14">
        <v>2</v>
      </c>
      <c r="C7" s="24">
        <v>2</v>
      </c>
      <c r="D7" s="14" t="s">
        <v>274</v>
      </c>
      <c r="E7" s="14" t="s">
        <v>274</v>
      </c>
      <c r="F7" s="24">
        <v>10</v>
      </c>
      <c r="G7" s="14" t="s">
        <v>274</v>
      </c>
      <c r="H7" s="14"/>
      <c r="I7" s="24">
        <v>8</v>
      </c>
      <c r="J7" s="15">
        <v>1</v>
      </c>
      <c r="L7" s="24">
        <v>12</v>
      </c>
      <c r="M7" s="16">
        <f t="shared" si="0"/>
        <v>5.333333333333333</v>
      </c>
    </row>
    <row r="8" spans="1:14" x14ac:dyDescent="0.2">
      <c r="A8" s="1" t="s">
        <v>385</v>
      </c>
      <c r="B8" s="14">
        <v>1</v>
      </c>
      <c r="C8" s="24">
        <v>3</v>
      </c>
      <c r="D8" s="14" t="s">
        <v>274</v>
      </c>
      <c r="E8" s="14" t="s">
        <v>274</v>
      </c>
      <c r="F8" s="24">
        <v>10</v>
      </c>
      <c r="G8" s="14" t="s">
        <v>274</v>
      </c>
      <c r="H8" s="14"/>
      <c r="I8" s="24">
        <v>8</v>
      </c>
      <c r="J8" s="15">
        <v>1</v>
      </c>
      <c r="L8" s="24">
        <v>12</v>
      </c>
      <c r="M8" s="16">
        <f t="shared" si="0"/>
        <v>5.5</v>
      </c>
    </row>
    <row r="9" spans="1:14" x14ac:dyDescent="0.2">
      <c r="A9" s="1" t="s">
        <v>280</v>
      </c>
      <c r="B9" s="15">
        <v>1</v>
      </c>
      <c r="C9" s="24">
        <v>3</v>
      </c>
      <c r="D9" s="14" t="s">
        <v>274</v>
      </c>
      <c r="E9" s="14" t="s">
        <v>115</v>
      </c>
      <c r="F9" s="24">
        <v>6</v>
      </c>
      <c r="J9" s="15">
        <v>1</v>
      </c>
      <c r="L9" s="24">
        <v>6</v>
      </c>
      <c r="M9" s="16">
        <f t="shared" si="0"/>
        <v>2.5</v>
      </c>
    </row>
    <row r="10" spans="1:14" x14ac:dyDescent="0.2">
      <c r="A10" s="1" t="s">
        <v>277</v>
      </c>
      <c r="B10" s="14">
        <v>1</v>
      </c>
      <c r="C10" s="24">
        <v>3</v>
      </c>
      <c r="D10" s="14" t="s">
        <v>274</v>
      </c>
      <c r="E10" s="14" t="s">
        <v>115</v>
      </c>
      <c r="F10" s="24">
        <v>6</v>
      </c>
      <c r="J10" s="15">
        <v>1</v>
      </c>
      <c r="L10" s="24">
        <v>6</v>
      </c>
      <c r="M10" s="16">
        <f t="shared" si="0"/>
        <v>2.5</v>
      </c>
    </row>
    <row r="11" spans="1:14" x14ac:dyDescent="0.2">
      <c r="A11" s="1" t="s">
        <v>371</v>
      </c>
      <c r="B11" s="14">
        <v>1</v>
      </c>
      <c r="C11" s="24">
        <v>3</v>
      </c>
      <c r="D11" s="14" t="s">
        <v>274</v>
      </c>
      <c r="F11" s="24">
        <v>6</v>
      </c>
      <c r="M11" s="16">
        <f t="shared" si="0"/>
        <v>1.5</v>
      </c>
    </row>
    <row r="12" spans="1:14" x14ac:dyDescent="0.2">
      <c r="A12" s="1" t="s">
        <v>374</v>
      </c>
      <c r="B12" s="15">
        <v>3</v>
      </c>
      <c r="C12" s="24">
        <v>3</v>
      </c>
      <c r="D12" s="14" t="s">
        <v>134</v>
      </c>
      <c r="E12" s="14" t="s">
        <v>134</v>
      </c>
      <c r="F12" s="24">
        <v>16</v>
      </c>
      <c r="J12" s="15">
        <v>1</v>
      </c>
      <c r="L12" s="24">
        <v>6</v>
      </c>
      <c r="M12" s="16">
        <f t="shared" si="0"/>
        <v>4.166666666666667</v>
      </c>
    </row>
    <row r="13" spans="1:14" x14ac:dyDescent="0.2">
      <c r="A13" s="1" t="s">
        <v>394</v>
      </c>
      <c r="B13" s="15">
        <v>1</v>
      </c>
      <c r="C13" s="24">
        <v>3</v>
      </c>
      <c r="D13" s="14" t="s">
        <v>134</v>
      </c>
      <c r="F13" s="24">
        <v>10</v>
      </c>
      <c r="M13" s="16">
        <f t="shared" si="0"/>
        <v>2.1666666666666665</v>
      </c>
    </row>
    <row r="14" spans="1:14" x14ac:dyDescent="0.2">
      <c r="A14" s="1" t="s">
        <v>375</v>
      </c>
      <c r="B14" s="15">
        <v>3</v>
      </c>
      <c r="C14" s="24">
        <v>3</v>
      </c>
      <c r="D14" s="14" t="s">
        <v>134</v>
      </c>
      <c r="F14" s="24">
        <v>10</v>
      </c>
      <c r="L14" s="24">
        <v>12</v>
      </c>
      <c r="M14" s="16">
        <f t="shared" si="0"/>
        <v>4.166666666666667</v>
      </c>
      <c r="N14" s="18" t="s">
        <v>365</v>
      </c>
    </row>
    <row r="15" spans="1:14" x14ac:dyDescent="0.2">
      <c r="A15" s="1" t="s">
        <v>399</v>
      </c>
      <c r="B15" s="15">
        <v>3</v>
      </c>
      <c r="C15" s="24">
        <v>3</v>
      </c>
      <c r="D15" s="14" t="s">
        <v>134</v>
      </c>
      <c r="F15" s="24">
        <v>10</v>
      </c>
      <c r="G15" s="14" t="s">
        <v>108</v>
      </c>
      <c r="H15" s="14"/>
      <c r="I15" s="24">
        <v>8</v>
      </c>
      <c r="L15" s="24">
        <v>12</v>
      </c>
      <c r="M15" s="16">
        <f t="shared" si="0"/>
        <v>5.5</v>
      </c>
    </row>
    <row r="16" spans="1:14" x14ac:dyDescent="0.2">
      <c r="A16" s="1" t="s">
        <v>370</v>
      </c>
      <c r="B16" s="15">
        <v>3</v>
      </c>
      <c r="C16" s="24">
        <v>3</v>
      </c>
      <c r="D16" s="14" t="s">
        <v>134</v>
      </c>
      <c r="F16" s="24">
        <v>10</v>
      </c>
      <c r="G16" s="14" t="s">
        <v>108</v>
      </c>
      <c r="I16" s="24">
        <v>8</v>
      </c>
      <c r="L16" s="24">
        <v>24</v>
      </c>
      <c r="M16" s="16">
        <f t="shared" si="0"/>
        <v>7.5</v>
      </c>
      <c r="N16" s="18" t="s">
        <v>364</v>
      </c>
    </row>
    <row r="17" spans="1:13" x14ac:dyDescent="0.2">
      <c r="A17" s="1" t="s">
        <v>386</v>
      </c>
      <c r="B17" s="15">
        <v>2</v>
      </c>
      <c r="C17" s="24">
        <v>2</v>
      </c>
      <c r="D17" s="14" t="s">
        <v>222</v>
      </c>
      <c r="F17" s="24">
        <v>10</v>
      </c>
      <c r="G17" s="14" t="s">
        <v>274</v>
      </c>
      <c r="I17" s="24">
        <v>8</v>
      </c>
      <c r="L17" s="24">
        <v>6</v>
      </c>
      <c r="M17" s="16">
        <f t="shared" si="0"/>
        <v>4.333333333333333</v>
      </c>
    </row>
    <row r="18" spans="1:13" x14ac:dyDescent="0.2">
      <c r="A18" s="1" t="s">
        <v>400</v>
      </c>
      <c r="B18" s="15">
        <v>2</v>
      </c>
      <c r="C18" s="24">
        <v>2</v>
      </c>
      <c r="D18" s="14" t="s">
        <v>154</v>
      </c>
      <c r="E18" s="14" t="s">
        <v>108</v>
      </c>
      <c r="F18" s="24">
        <v>6</v>
      </c>
      <c r="J18" s="15">
        <v>1</v>
      </c>
      <c r="L18" s="24">
        <v>6</v>
      </c>
      <c r="M18" s="16">
        <f t="shared" si="0"/>
        <v>2.3333333333333335</v>
      </c>
    </row>
    <row r="19" spans="1:13" x14ac:dyDescent="0.2">
      <c r="A19" s="1" t="s">
        <v>396</v>
      </c>
      <c r="B19" s="15">
        <v>2</v>
      </c>
      <c r="C19" s="24">
        <v>2</v>
      </c>
      <c r="D19" s="14" t="s">
        <v>154</v>
      </c>
      <c r="E19" s="14" t="s">
        <v>108</v>
      </c>
      <c r="F19" s="24">
        <v>6</v>
      </c>
      <c r="J19" s="15">
        <v>1</v>
      </c>
      <c r="L19" s="24">
        <v>6</v>
      </c>
      <c r="M19" s="16">
        <f t="shared" si="0"/>
        <v>2.3333333333333335</v>
      </c>
    </row>
    <row r="20" spans="1:13" x14ac:dyDescent="0.2">
      <c r="A20" s="1" t="s">
        <v>384</v>
      </c>
      <c r="B20" s="14">
        <v>2</v>
      </c>
      <c r="C20" s="24">
        <v>2</v>
      </c>
      <c r="D20" s="14" t="s">
        <v>154</v>
      </c>
      <c r="E20" s="14" t="s">
        <v>154</v>
      </c>
      <c r="F20" s="24">
        <v>10</v>
      </c>
      <c r="J20" s="15">
        <v>1</v>
      </c>
      <c r="L20" s="24">
        <v>6</v>
      </c>
      <c r="M20" s="16">
        <f t="shared" si="0"/>
        <v>3</v>
      </c>
    </row>
    <row r="21" spans="1:13" x14ac:dyDescent="0.2">
      <c r="A21" s="1" t="s">
        <v>278</v>
      </c>
      <c r="B21" s="15">
        <v>2</v>
      </c>
      <c r="C21" s="24">
        <v>2</v>
      </c>
      <c r="D21" s="14" t="s">
        <v>154</v>
      </c>
      <c r="F21" s="24">
        <v>6</v>
      </c>
      <c r="G21" s="14" t="s">
        <v>274</v>
      </c>
      <c r="H21" s="14"/>
      <c r="I21" s="24">
        <v>8</v>
      </c>
      <c r="L21" s="24">
        <v>6</v>
      </c>
      <c r="M21" s="16">
        <f t="shared" si="0"/>
        <v>3.6666666666666665</v>
      </c>
    </row>
    <row r="22" spans="1:13" x14ac:dyDescent="0.2">
      <c r="A22" s="1" t="s">
        <v>393</v>
      </c>
      <c r="B22" s="14">
        <v>2</v>
      </c>
      <c r="C22" s="24">
        <v>2</v>
      </c>
      <c r="D22" s="14" t="s">
        <v>154</v>
      </c>
      <c r="E22" s="14"/>
      <c r="F22" s="24">
        <v>6</v>
      </c>
      <c r="G22" s="14" t="s">
        <v>274</v>
      </c>
      <c r="H22" s="14"/>
      <c r="I22" s="24">
        <v>8</v>
      </c>
      <c r="L22" s="24">
        <v>6</v>
      </c>
      <c r="M22" s="16">
        <f t="shared" si="0"/>
        <v>3.6666666666666665</v>
      </c>
    </row>
    <row r="23" spans="1:13" x14ac:dyDescent="0.2">
      <c r="A23" s="1" t="s">
        <v>380</v>
      </c>
      <c r="B23" s="14">
        <v>2</v>
      </c>
      <c r="C23" s="24">
        <v>2</v>
      </c>
      <c r="D23" s="14" t="s">
        <v>154</v>
      </c>
      <c r="F23" s="24">
        <v>6</v>
      </c>
      <c r="G23" s="14" t="s">
        <v>274</v>
      </c>
      <c r="H23" s="14"/>
      <c r="I23" s="24">
        <v>10</v>
      </c>
      <c r="L23" s="24">
        <v>6</v>
      </c>
      <c r="M23" s="16">
        <f t="shared" si="0"/>
        <v>4</v>
      </c>
    </row>
    <row r="24" spans="1:13" x14ac:dyDescent="0.2">
      <c r="A24" s="1" t="s">
        <v>398</v>
      </c>
      <c r="B24" s="15">
        <v>2</v>
      </c>
      <c r="C24" s="24">
        <v>2</v>
      </c>
      <c r="D24" s="14" t="s">
        <v>154</v>
      </c>
      <c r="F24" s="24">
        <v>6</v>
      </c>
      <c r="G24" s="14" t="s">
        <v>154</v>
      </c>
      <c r="H24" s="14"/>
      <c r="I24" s="24">
        <v>14</v>
      </c>
      <c r="L24" s="24">
        <v>6</v>
      </c>
      <c r="M24" s="16">
        <f t="shared" si="0"/>
        <v>4.666666666666667</v>
      </c>
    </row>
    <row r="25" spans="1:13" x14ac:dyDescent="0.2">
      <c r="A25" s="1" t="s">
        <v>382</v>
      </c>
      <c r="B25" s="15">
        <v>2</v>
      </c>
      <c r="C25" s="24">
        <v>2</v>
      </c>
      <c r="D25" s="14" t="s">
        <v>138</v>
      </c>
      <c r="F25" s="24">
        <v>7</v>
      </c>
      <c r="M25" s="16">
        <f t="shared" si="0"/>
        <v>1.5</v>
      </c>
    </row>
    <row r="26" spans="1:13" x14ac:dyDescent="0.2">
      <c r="A26" s="1" t="s">
        <v>368</v>
      </c>
      <c r="B26" s="15">
        <v>2</v>
      </c>
      <c r="C26" s="24">
        <v>2</v>
      </c>
      <c r="D26" s="14" t="s">
        <v>108</v>
      </c>
      <c r="E26" s="14" t="s">
        <v>108</v>
      </c>
      <c r="F26" s="24">
        <v>7</v>
      </c>
      <c r="J26" s="15">
        <v>1</v>
      </c>
      <c r="L26" s="24">
        <v>6</v>
      </c>
      <c r="M26" s="16">
        <f t="shared" si="0"/>
        <v>2.5</v>
      </c>
    </row>
    <row r="27" spans="1:13" x14ac:dyDescent="0.2">
      <c r="A27" s="1" t="s">
        <v>377</v>
      </c>
      <c r="B27" s="15">
        <v>2</v>
      </c>
      <c r="C27" s="24">
        <v>2</v>
      </c>
      <c r="D27" s="14" t="s">
        <v>108</v>
      </c>
      <c r="E27" s="14" t="s">
        <v>108</v>
      </c>
      <c r="F27" s="24">
        <v>7</v>
      </c>
      <c r="G27" s="14" t="s">
        <v>108</v>
      </c>
      <c r="H27" s="14"/>
      <c r="I27" s="24">
        <v>8</v>
      </c>
      <c r="J27" s="15">
        <v>1</v>
      </c>
      <c r="L27" s="24">
        <v>12</v>
      </c>
      <c r="M27" s="16">
        <f t="shared" si="0"/>
        <v>4.833333333333333</v>
      </c>
    </row>
    <row r="28" spans="1:13" x14ac:dyDescent="0.2">
      <c r="A28" s="1" t="s">
        <v>387</v>
      </c>
      <c r="B28" s="14">
        <v>1</v>
      </c>
      <c r="C28" s="24">
        <v>3</v>
      </c>
      <c r="D28" s="14" t="s">
        <v>108</v>
      </c>
      <c r="E28" s="14" t="s">
        <v>115</v>
      </c>
      <c r="F28" s="24">
        <v>10</v>
      </c>
      <c r="G28" s="14" t="s">
        <v>115</v>
      </c>
      <c r="H28" s="14"/>
      <c r="I28" s="24">
        <v>2</v>
      </c>
      <c r="J28" s="15">
        <v>1</v>
      </c>
      <c r="L28" s="24">
        <v>12</v>
      </c>
      <c r="M28" s="16">
        <f t="shared" si="0"/>
        <v>4.5</v>
      </c>
    </row>
    <row r="29" spans="1:13" x14ac:dyDescent="0.2">
      <c r="A29" s="1" t="s">
        <v>369</v>
      </c>
      <c r="B29" s="14">
        <v>2</v>
      </c>
      <c r="C29" s="24">
        <v>2</v>
      </c>
      <c r="D29" s="14" t="s">
        <v>108</v>
      </c>
      <c r="F29" s="24">
        <v>4</v>
      </c>
      <c r="G29" s="14" t="s">
        <v>108</v>
      </c>
      <c r="H29" s="14"/>
      <c r="I29" s="24">
        <v>8</v>
      </c>
      <c r="L29" s="24">
        <v>6</v>
      </c>
      <c r="M29" s="16">
        <f t="shared" si="0"/>
        <v>3.3333333333333335</v>
      </c>
    </row>
    <row r="30" spans="1:13" x14ac:dyDescent="0.2">
      <c r="A30" s="1" t="s">
        <v>376</v>
      </c>
      <c r="B30" s="14">
        <v>2</v>
      </c>
      <c r="C30" s="24">
        <v>2</v>
      </c>
      <c r="E30" s="14" t="s">
        <v>108</v>
      </c>
      <c r="F30" s="24">
        <v>7</v>
      </c>
      <c r="J30" s="14" t="s">
        <v>272</v>
      </c>
      <c r="L30" s="24">
        <v>6</v>
      </c>
      <c r="M30" s="16">
        <f t="shared" si="0"/>
        <v>2.5</v>
      </c>
    </row>
    <row r="31" spans="1:13" x14ac:dyDescent="0.2">
      <c r="A31" s="1" t="s">
        <v>392</v>
      </c>
      <c r="B31" s="15">
        <v>2</v>
      </c>
      <c r="C31" s="24">
        <v>2</v>
      </c>
      <c r="E31" s="14" t="s">
        <v>130</v>
      </c>
      <c r="F31" s="24">
        <v>13</v>
      </c>
      <c r="J31" s="14" t="s">
        <v>272</v>
      </c>
      <c r="L31" s="24">
        <v>6</v>
      </c>
      <c r="M31" s="16">
        <f t="shared" si="0"/>
        <v>3.5</v>
      </c>
    </row>
    <row r="32" spans="1:13" x14ac:dyDescent="0.2">
      <c r="A32" s="1" t="s">
        <v>276</v>
      </c>
      <c r="B32" s="14">
        <v>1</v>
      </c>
      <c r="C32" s="24">
        <v>3</v>
      </c>
      <c r="E32" s="14" t="s">
        <v>138</v>
      </c>
      <c r="F32" s="24">
        <v>12</v>
      </c>
      <c r="J32" s="15">
        <v>1</v>
      </c>
      <c r="M32" s="16">
        <f t="shared" si="0"/>
        <v>2.5</v>
      </c>
    </row>
    <row r="33" spans="1:14" x14ac:dyDescent="0.2">
      <c r="A33" s="1" t="s">
        <v>270</v>
      </c>
      <c r="B33" s="15">
        <v>3</v>
      </c>
      <c r="C33" s="24">
        <v>1</v>
      </c>
      <c r="E33" s="14" t="s">
        <v>138</v>
      </c>
      <c r="F33" s="24">
        <v>12</v>
      </c>
      <c r="G33" s="14"/>
      <c r="H33" s="14"/>
      <c r="J33" s="14" t="s">
        <v>272</v>
      </c>
      <c r="L33" s="24">
        <v>6</v>
      </c>
      <c r="M33" s="16">
        <f t="shared" si="0"/>
        <v>3.1666666666666665</v>
      </c>
    </row>
    <row r="34" spans="1:14" x14ac:dyDescent="0.2">
      <c r="A34" s="1" t="s">
        <v>401</v>
      </c>
      <c r="B34" s="15">
        <v>1</v>
      </c>
      <c r="C34" s="24">
        <v>3</v>
      </c>
      <c r="E34" s="14" t="s">
        <v>274</v>
      </c>
      <c r="F34" s="24">
        <v>12</v>
      </c>
      <c r="J34" s="14" t="s">
        <v>272</v>
      </c>
      <c r="L34" s="24">
        <v>6</v>
      </c>
      <c r="M34" s="16">
        <f t="shared" ref="M34:M50" si="1">(C34+F34+I34+L34)/6</f>
        <v>3.5</v>
      </c>
    </row>
    <row r="35" spans="1:14" x14ac:dyDescent="0.2">
      <c r="A35" s="1" t="s">
        <v>285</v>
      </c>
      <c r="B35" s="15">
        <v>2</v>
      </c>
      <c r="C35" s="24">
        <v>2</v>
      </c>
      <c r="G35" s="14" t="s">
        <v>115</v>
      </c>
      <c r="I35" s="24">
        <v>2</v>
      </c>
      <c r="M35" s="16">
        <f t="shared" si="1"/>
        <v>0.66666666666666663</v>
      </c>
    </row>
    <row r="36" spans="1:14" x14ac:dyDescent="0.2">
      <c r="A36" s="1" t="s">
        <v>287</v>
      </c>
      <c r="B36" s="15">
        <v>2</v>
      </c>
      <c r="C36" s="24">
        <v>2</v>
      </c>
      <c r="H36" s="14" t="s">
        <v>115</v>
      </c>
      <c r="I36" s="24">
        <v>2</v>
      </c>
      <c r="M36" s="16">
        <f t="shared" si="1"/>
        <v>0.66666666666666663</v>
      </c>
    </row>
    <row r="37" spans="1:14" x14ac:dyDescent="0.2">
      <c r="A37" s="1" t="s">
        <v>373</v>
      </c>
      <c r="B37" s="15">
        <v>1</v>
      </c>
      <c r="C37" s="24">
        <v>3</v>
      </c>
      <c r="G37" s="14" t="s">
        <v>115</v>
      </c>
      <c r="I37" s="24">
        <v>2</v>
      </c>
      <c r="M37" s="16">
        <f t="shared" si="1"/>
        <v>0.83333333333333337</v>
      </c>
    </row>
    <row r="38" spans="1:14" x14ac:dyDescent="0.2">
      <c r="A38" s="1" t="s">
        <v>390</v>
      </c>
      <c r="B38" s="15">
        <v>3</v>
      </c>
      <c r="C38" s="24">
        <v>1</v>
      </c>
      <c r="H38" s="14" t="s">
        <v>108</v>
      </c>
      <c r="I38" s="24">
        <v>8</v>
      </c>
      <c r="M38" s="16">
        <f t="shared" si="1"/>
        <v>1.5</v>
      </c>
    </row>
    <row r="39" spans="1:14" x14ac:dyDescent="0.2">
      <c r="A39" s="1" t="s">
        <v>286</v>
      </c>
      <c r="B39" s="15">
        <v>2</v>
      </c>
      <c r="C39" s="24">
        <v>2</v>
      </c>
      <c r="G39" s="14" t="s">
        <v>108</v>
      </c>
      <c r="I39" s="24">
        <v>8</v>
      </c>
      <c r="M39" s="16">
        <f t="shared" si="1"/>
        <v>1.6666666666666667</v>
      </c>
    </row>
    <row r="40" spans="1:14" x14ac:dyDescent="0.2">
      <c r="A40" s="1" t="s">
        <v>383</v>
      </c>
      <c r="B40" s="15">
        <v>2</v>
      </c>
      <c r="C40" s="24">
        <v>2</v>
      </c>
      <c r="G40" s="14" t="s">
        <v>274</v>
      </c>
      <c r="I40" s="24">
        <v>8</v>
      </c>
      <c r="M40" s="16">
        <f t="shared" si="1"/>
        <v>1.6666666666666667</v>
      </c>
    </row>
    <row r="41" spans="1:14" x14ac:dyDescent="0.2">
      <c r="A41" s="1" t="s">
        <v>402</v>
      </c>
      <c r="B41" s="15">
        <v>3</v>
      </c>
      <c r="C41" s="24">
        <v>3</v>
      </c>
      <c r="H41" s="14" t="s">
        <v>274</v>
      </c>
      <c r="I41" s="24">
        <v>8</v>
      </c>
      <c r="M41" s="16">
        <f t="shared" si="1"/>
        <v>1.8333333333333333</v>
      </c>
    </row>
    <row r="42" spans="1:14" x14ac:dyDescent="0.2">
      <c r="A42" s="1" t="s">
        <v>362</v>
      </c>
      <c r="B42" s="15">
        <v>1</v>
      </c>
      <c r="C42" s="24">
        <v>3</v>
      </c>
      <c r="L42" s="24">
        <v>12</v>
      </c>
      <c r="M42" s="16">
        <f t="shared" si="1"/>
        <v>2.5</v>
      </c>
      <c r="N42" s="18" t="s">
        <v>363</v>
      </c>
    </row>
    <row r="43" spans="1:14" x14ac:dyDescent="0.2">
      <c r="A43" s="1" t="s">
        <v>397</v>
      </c>
      <c r="B43" s="15">
        <v>3</v>
      </c>
      <c r="C43" s="24">
        <v>1</v>
      </c>
      <c r="G43" s="14" t="s">
        <v>154</v>
      </c>
      <c r="I43" s="24">
        <v>14</v>
      </c>
      <c r="M43" s="16">
        <f t="shared" si="1"/>
        <v>2.5</v>
      </c>
    </row>
    <row r="44" spans="1:14" x14ac:dyDescent="0.2">
      <c r="A44" s="1" t="s">
        <v>288</v>
      </c>
      <c r="B44" s="15">
        <v>0</v>
      </c>
      <c r="C44" s="24">
        <v>4</v>
      </c>
      <c r="L44" s="24">
        <v>12</v>
      </c>
      <c r="M44" s="16">
        <f t="shared" si="1"/>
        <v>2.6666666666666665</v>
      </c>
      <c r="N44" s="18" t="s">
        <v>289</v>
      </c>
    </row>
    <row r="45" spans="1:14" x14ac:dyDescent="0.2">
      <c r="A45" s="1" t="s">
        <v>389</v>
      </c>
      <c r="B45" s="15">
        <v>5</v>
      </c>
      <c r="C45" s="24">
        <v>0</v>
      </c>
      <c r="H45" s="14" t="s">
        <v>138</v>
      </c>
      <c r="I45" s="24">
        <v>20</v>
      </c>
      <c r="M45" s="16">
        <f t="shared" si="1"/>
        <v>3.3333333333333335</v>
      </c>
    </row>
    <row r="46" spans="1:14" x14ac:dyDescent="0.2">
      <c r="A46" s="1" t="s">
        <v>372</v>
      </c>
      <c r="B46" s="15">
        <v>4</v>
      </c>
      <c r="C46" s="24">
        <v>1</v>
      </c>
      <c r="H46" s="14" t="s">
        <v>138</v>
      </c>
      <c r="I46" s="24">
        <v>20</v>
      </c>
      <c r="M46" s="16">
        <f t="shared" si="1"/>
        <v>3.5</v>
      </c>
    </row>
    <row r="47" spans="1:14" x14ac:dyDescent="0.2">
      <c r="A47" s="1" t="s">
        <v>378</v>
      </c>
      <c r="B47" s="14">
        <v>1</v>
      </c>
      <c r="C47" s="24">
        <v>3</v>
      </c>
      <c r="K47" s="14" t="s">
        <v>275</v>
      </c>
      <c r="L47" s="24">
        <v>18</v>
      </c>
      <c r="M47" s="16">
        <f t="shared" si="1"/>
        <v>3.5</v>
      </c>
    </row>
    <row r="48" spans="1:14" x14ac:dyDescent="0.2">
      <c r="A48" s="1" t="s">
        <v>367</v>
      </c>
      <c r="B48" s="15">
        <v>3</v>
      </c>
      <c r="C48" s="24">
        <v>1</v>
      </c>
      <c r="G48" s="14" t="s">
        <v>138</v>
      </c>
      <c r="I48" s="24">
        <v>20</v>
      </c>
      <c r="M48" s="16">
        <f t="shared" si="1"/>
        <v>3.5</v>
      </c>
    </row>
    <row r="49" spans="1:14" x14ac:dyDescent="0.2">
      <c r="A49" s="1" t="s">
        <v>391</v>
      </c>
      <c r="B49" s="15">
        <v>0</v>
      </c>
      <c r="C49" s="24">
        <v>4</v>
      </c>
      <c r="L49" s="24">
        <v>9</v>
      </c>
      <c r="M49" s="16">
        <f t="shared" si="1"/>
        <v>2.1666666666666665</v>
      </c>
      <c r="N49" s="18" t="s">
        <v>366</v>
      </c>
    </row>
    <row r="50" spans="1:14" x14ac:dyDescent="0.2">
      <c r="A50" s="1" t="s">
        <v>381</v>
      </c>
      <c r="B50" s="15">
        <v>0</v>
      </c>
      <c r="C50" s="24">
        <v>4</v>
      </c>
      <c r="L50" s="24">
        <v>12</v>
      </c>
      <c r="M50" s="16">
        <f t="shared" si="1"/>
        <v>2.6666666666666665</v>
      </c>
      <c r="N50" s="18" t="s">
        <v>361</v>
      </c>
    </row>
  </sheetData>
  <autoFilter ref="A1:N50" xr:uid="{00000000-0009-0000-0000-000003000000}">
    <sortState ref="A2:N50">
      <sortCondition descending="1" ref="D1:D4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8"/>
  <sheetViews>
    <sheetView workbookViewId="0">
      <selection activeCell="G1" sqref="G1"/>
    </sheetView>
  </sheetViews>
  <sheetFormatPr defaultRowHeight="12.75" x14ac:dyDescent="0.2"/>
  <cols>
    <col min="1" max="1" width="18" style="17" customWidth="1"/>
    <col min="2" max="2" width="9.140625" style="19"/>
    <col min="3" max="3" width="10.140625" style="19" customWidth="1"/>
    <col min="4" max="6" width="3.42578125" style="19" customWidth="1"/>
    <col min="7" max="7" width="11.7109375" style="26" customWidth="1"/>
    <col min="8" max="8" width="26.28515625" style="17" customWidth="1"/>
    <col min="9" max="9" width="41.85546875" style="17" customWidth="1"/>
    <col min="10" max="10" width="140.85546875" style="17" customWidth="1"/>
    <col min="11" max="16384" width="9.140625" style="19"/>
  </cols>
  <sheetData>
    <row r="1" spans="1:10" s="20" customFormat="1" ht="45.75" customHeight="1" x14ac:dyDescent="0.2">
      <c r="A1" s="20" t="s">
        <v>293</v>
      </c>
      <c r="B1" s="20" t="s">
        <v>294</v>
      </c>
      <c r="C1" s="20" t="s">
        <v>295</v>
      </c>
      <c r="D1" s="21" t="s">
        <v>296</v>
      </c>
      <c r="E1" s="21" t="s">
        <v>297</v>
      </c>
      <c r="F1" s="21"/>
      <c r="G1" s="62" t="s">
        <v>298</v>
      </c>
      <c r="H1" s="27" t="s">
        <v>448</v>
      </c>
      <c r="I1" s="27" t="s">
        <v>449</v>
      </c>
      <c r="J1" s="27" t="s">
        <v>450</v>
      </c>
    </row>
    <row r="2" spans="1:10" x14ac:dyDescent="0.2">
      <c r="A2" s="18" t="s">
        <v>327</v>
      </c>
      <c r="B2" s="19">
        <v>2</v>
      </c>
      <c r="C2" s="19">
        <v>2</v>
      </c>
      <c r="G2" s="26">
        <f t="shared" ref="G2:G33" si="0">(B2+C2+2*D2+3*E2+F2)/3</f>
        <v>1.3333333333333333</v>
      </c>
      <c r="H2" s="18"/>
    </row>
    <row r="3" spans="1:10" x14ac:dyDescent="0.2">
      <c r="A3" s="18" t="s">
        <v>319</v>
      </c>
      <c r="B3" s="19">
        <v>1</v>
      </c>
      <c r="C3" s="19">
        <v>1</v>
      </c>
      <c r="F3" s="19">
        <v>2</v>
      </c>
      <c r="G3" s="26">
        <f t="shared" si="0"/>
        <v>1.3333333333333333</v>
      </c>
      <c r="H3" s="18"/>
    </row>
    <row r="4" spans="1:10" x14ac:dyDescent="0.2">
      <c r="A4" s="18" t="s">
        <v>324</v>
      </c>
      <c r="B4" s="19">
        <v>2</v>
      </c>
      <c r="C4" s="19">
        <v>2</v>
      </c>
      <c r="G4" s="26">
        <f t="shared" si="0"/>
        <v>1.3333333333333333</v>
      </c>
      <c r="H4" s="18"/>
    </row>
    <row r="5" spans="1:10" x14ac:dyDescent="0.2">
      <c r="A5" s="18" t="s">
        <v>314</v>
      </c>
      <c r="B5" s="19">
        <v>1</v>
      </c>
      <c r="C5" s="19">
        <v>1</v>
      </c>
      <c r="F5" s="19">
        <v>2</v>
      </c>
      <c r="G5" s="26">
        <f t="shared" si="0"/>
        <v>1.3333333333333333</v>
      </c>
    </row>
    <row r="6" spans="1:10" x14ac:dyDescent="0.2">
      <c r="A6" s="18" t="s">
        <v>318</v>
      </c>
      <c r="B6" s="19">
        <v>1</v>
      </c>
      <c r="C6" s="19">
        <v>2</v>
      </c>
      <c r="F6" s="19">
        <v>2</v>
      </c>
      <c r="G6" s="26">
        <f t="shared" si="0"/>
        <v>1.6666666666666667</v>
      </c>
    </row>
    <row r="7" spans="1:10" x14ac:dyDescent="0.2">
      <c r="A7" s="18" t="s">
        <v>331</v>
      </c>
      <c r="B7" s="19">
        <v>2</v>
      </c>
      <c r="C7" s="19">
        <v>2</v>
      </c>
      <c r="F7" s="19">
        <v>1</v>
      </c>
      <c r="G7" s="26">
        <f t="shared" si="0"/>
        <v>1.6666666666666667</v>
      </c>
      <c r="H7" s="18"/>
    </row>
    <row r="8" spans="1:10" x14ac:dyDescent="0.2">
      <c r="A8" s="18" t="s">
        <v>301</v>
      </c>
      <c r="B8" s="19">
        <v>1</v>
      </c>
      <c r="C8" s="19">
        <v>1</v>
      </c>
      <c r="F8" s="19">
        <v>3</v>
      </c>
      <c r="G8" s="26">
        <f t="shared" si="0"/>
        <v>1.6666666666666667</v>
      </c>
      <c r="H8" s="18" t="s">
        <v>444</v>
      </c>
    </row>
    <row r="9" spans="1:10" x14ac:dyDescent="0.2">
      <c r="A9" s="18" t="s">
        <v>330</v>
      </c>
      <c r="B9" s="19">
        <v>2</v>
      </c>
      <c r="C9" s="19">
        <v>2</v>
      </c>
      <c r="F9" s="19">
        <v>1</v>
      </c>
      <c r="G9" s="26">
        <f t="shared" si="0"/>
        <v>1.6666666666666667</v>
      </c>
      <c r="H9" s="18"/>
    </row>
    <row r="10" spans="1:10" x14ac:dyDescent="0.2">
      <c r="A10" s="18" t="s">
        <v>333</v>
      </c>
      <c r="B10" s="19">
        <v>1</v>
      </c>
      <c r="C10" s="19">
        <v>2</v>
      </c>
      <c r="F10" s="19">
        <v>2</v>
      </c>
      <c r="G10" s="26">
        <f t="shared" si="0"/>
        <v>1.6666666666666667</v>
      </c>
      <c r="H10" s="18"/>
    </row>
    <row r="11" spans="1:10" x14ac:dyDescent="0.2">
      <c r="A11" s="18" t="s">
        <v>306</v>
      </c>
      <c r="B11" s="19">
        <v>1</v>
      </c>
      <c r="C11" s="19">
        <v>1</v>
      </c>
      <c r="F11" s="19">
        <v>3</v>
      </c>
      <c r="G11" s="26">
        <f t="shared" si="0"/>
        <v>1.6666666666666667</v>
      </c>
    </row>
    <row r="12" spans="1:10" x14ac:dyDescent="0.2">
      <c r="A12" s="18" t="s">
        <v>339</v>
      </c>
      <c r="B12" s="19">
        <v>3</v>
      </c>
      <c r="C12" s="19">
        <v>3</v>
      </c>
      <c r="G12" s="26">
        <f t="shared" si="0"/>
        <v>2</v>
      </c>
      <c r="H12" s="18"/>
    </row>
    <row r="13" spans="1:10" x14ac:dyDescent="0.2">
      <c r="A13" s="18" t="s">
        <v>316</v>
      </c>
      <c r="B13" s="19">
        <v>1</v>
      </c>
      <c r="C13" s="19">
        <v>1</v>
      </c>
      <c r="F13" s="19">
        <v>4</v>
      </c>
      <c r="G13" s="26">
        <f t="shared" si="0"/>
        <v>2</v>
      </c>
    </row>
    <row r="14" spans="1:10" x14ac:dyDescent="0.2">
      <c r="A14" s="18" t="s">
        <v>348</v>
      </c>
      <c r="B14" s="19">
        <v>1</v>
      </c>
      <c r="C14" s="19">
        <v>4</v>
      </c>
      <c r="F14" s="19">
        <v>1</v>
      </c>
      <c r="G14" s="26">
        <f t="shared" si="0"/>
        <v>2</v>
      </c>
    </row>
    <row r="15" spans="1:10" x14ac:dyDescent="0.2">
      <c r="A15" s="18" t="s">
        <v>329</v>
      </c>
      <c r="B15" s="19">
        <v>2</v>
      </c>
      <c r="C15" s="19">
        <v>2</v>
      </c>
      <c r="F15" s="19">
        <v>2</v>
      </c>
      <c r="G15" s="26">
        <f t="shared" si="0"/>
        <v>2</v>
      </c>
      <c r="H15" s="18"/>
    </row>
    <row r="16" spans="1:10" x14ac:dyDescent="0.2">
      <c r="A16" s="18" t="s">
        <v>315</v>
      </c>
      <c r="B16" s="19">
        <v>1</v>
      </c>
      <c r="C16" s="19">
        <v>2</v>
      </c>
      <c r="E16" s="19">
        <v>1</v>
      </c>
      <c r="G16" s="26">
        <f t="shared" si="0"/>
        <v>2</v>
      </c>
      <c r="H16" s="18" t="s">
        <v>441</v>
      </c>
      <c r="I16" s="18" t="s">
        <v>440</v>
      </c>
    </row>
    <row r="17" spans="1:10" x14ac:dyDescent="0.2">
      <c r="A17" s="18" t="s">
        <v>337</v>
      </c>
      <c r="B17" s="19">
        <v>3</v>
      </c>
      <c r="C17" s="19">
        <v>3</v>
      </c>
      <c r="G17" s="26">
        <f t="shared" si="0"/>
        <v>2</v>
      </c>
      <c r="H17" s="18"/>
    </row>
    <row r="18" spans="1:10" x14ac:dyDescent="0.2">
      <c r="A18" s="18" t="s">
        <v>323</v>
      </c>
      <c r="B18" s="22">
        <v>1</v>
      </c>
      <c r="C18" s="22">
        <v>1</v>
      </c>
      <c r="F18" s="19">
        <v>4</v>
      </c>
      <c r="G18" s="26">
        <f t="shared" si="0"/>
        <v>2</v>
      </c>
      <c r="H18" s="18" t="s">
        <v>437</v>
      </c>
      <c r="I18" s="18" t="s">
        <v>434</v>
      </c>
      <c r="J18" s="18" t="s">
        <v>452</v>
      </c>
    </row>
    <row r="19" spans="1:10" x14ac:dyDescent="0.2">
      <c r="A19" s="18" t="s">
        <v>336</v>
      </c>
      <c r="B19" s="19">
        <v>3</v>
      </c>
      <c r="C19" s="19">
        <v>3</v>
      </c>
      <c r="G19" s="26">
        <f t="shared" si="0"/>
        <v>2</v>
      </c>
      <c r="H19" s="18"/>
    </row>
    <row r="20" spans="1:10" x14ac:dyDescent="0.2">
      <c r="A20" s="18" t="s">
        <v>328</v>
      </c>
      <c r="B20" s="22">
        <v>2</v>
      </c>
      <c r="C20" s="22">
        <v>2</v>
      </c>
      <c r="F20" s="19">
        <v>2</v>
      </c>
      <c r="G20" s="26">
        <f t="shared" si="0"/>
        <v>2</v>
      </c>
      <c r="H20" s="18"/>
    </row>
    <row r="21" spans="1:10" x14ac:dyDescent="0.2">
      <c r="A21" s="18" t="s">
        <v>309</v>
      </c>
      <c r="B21" s="22">
        <v>3</v>
      </c>
      <c r="C21" s="19">
        <v>3</v>
      </c>
      <c r="G21" s="26">
        <f t="shared" si="0"/>
        <v>2</v>
      </c>
      <c r="I21" s="18" t="s">
        <v>443</v>
      </c>
    </row>
    <row r="22" spans="1:10" x14ac:dyDescent="0.2">
      <c r="A22" s="18" t="s">
        <v>310</v>
      </c>
      <c r="B22" s="19">
        <v>1</v>
      </c>
      <c r="C22" s="19">
        <v>3</v>
      </c>
      <c r="F22" s="19">
        <v>2</v>
      </c>
      <c r="G22" s="26">
        <f t="shared" si="0"/>
        <v>2</v>
      </c>
    </row>
    <row r="23" spans="1:10" x14ac:dyDescent="0.2">
      <c r="A23" s="18" t="s">
        <v>343</v>
      </c>
      <c r="B23" s="19">
        <v>2</v>
      </c>
      <c r="C23" s="19">
        <v>2</v>
      </c>
      <c r="D23" s="19">
        <v>1</v>
      </c>
      <c r="G23" s="26">
        <f t="shared" si="0"/>
        <v>2</v>
      </c>
      <c r="H23" s="18"/>
    </row>
    <row r="24" spans="1:10" x14ac:dyDescent="0.2">
      <c r="A24" s="18" t="s">
        <v>351</v>
      </c>
      <c r="B24" s="19">
        <v>2</v>
      </c>
      <c r="C24" s="19">
        <v>4</v>
      </c>
      <c r="G24" s="26">
        <f t="shared" si="0"/>
        <v>2</v>
      </c>
      <c r="H24" s="18"/>
    </row>
    <row r="25" spans="1:10" x14ac:dyDescent="0.2">
      <c r="A25" s="18" t="s">
        <v>439</v>
      </c>
      <c r="B25" s="19">
        <v>1</v>
      </c>
      <c r="C25" s="19">
        <v>2</v>
      </c>
      <c r="E25" s="19">
        <v>1</v>
      </c>
      <c r="G25" s="26">
        <f t="shared" si="0"/>
        <v>2</v>
      </c>
      <c r="H25" s="18" t="s">
        <v>441</v>
      </c>
      <c r="I25" s="18" t="s">
        <v>440</v>
      </c>
    </row>
    <row r="26" spans="1:10" x14ac:dyDescent="0.2">
      <c r="A26" s="18" t="s">
        <v>299</v>
      </c>
      <c r="B26" s="19">
        <v>1</v>
      </c>
      <c r="C26" s="22">
        <v>1</v>
      </c>
      <c r="F26" s="19">
        <v>4</v>
      </c>
      <c r="G26" s="26">
        <f t="shared" si="0"/>
        <v>2</v>
      </c>
      <c r="I26" s="18" t="s">
        <v>434</v>
      </c>
    </row>
    <row r="27" spans="1:10" x14ac:dyDescent="0.2">
      <c r="A27" s="18" t="s">
        <v>344</v>
      </c>
      <c r="B27" s="19">
        <v>3</v>
      </c>
      <c r="C27" s="19">
        <v>3</v>
      </c>
      <c r="G27" s="26">
        <f t="shared" si="0"/>
        <v>2</v>
      </c>
      <c r="H27" s="18"/>
    </row>
    <row r="28" spans="1:10" x14ac:dyDescent="0.2">
      <c r="A28" s="18" t="s">
        <v>321</v>
      </c>
      <c r="B28" s="19">
        <v>2</v>
      </c>
      <c r="C28" s="19">
        <v>2</v>
      </c>
      <c r="F28" s="19">
        <v>3</v>
      </c>
      <c r="G28" s="26">
        <f t="shared" si="0"/>
        <v>2.3333333333333335</v>
      </c>
      <c r="H28" s="18"/>
    </row>
    <row r="29" spans="1:10" x14ac:dyDescent="0.2">
      <c r="A29" s="18" t="s">
        <v>311</v>
      </c>
      <c r="B29" s="19">
        <v>2</v>
      </c>
      <c r="C29" s="19">
        <v>2</v>
      </c>
      <c r="E29" s="19">
        <v>1</v>
      </c>
      <c r="G29" s="26">
        <f t="shared" si="0"/>
        <v>2.3333333333333335</v>
      </c>
    </row>
    <row r="30" spans="1:10" x14ac:dyDescent="0.2">
      <c r="A30" s="18" t="s">
        <v>322</v>
      </c>
      <c r="B30" s="19">
        <v>2</v>
      </c>
      <c r="C30" s="19">
        <v>2</v>
      </c>
      <c r="F30" s="19">
        <v>3</v>
      </c>
      <c r="G30" s="26">
        <f t="shared" si="0"/>
        <v>2.3333333333333335</v>
      </c>
      <c r="H30" s="18"/>
    </row>
    <row r="31" spans="1:10" x14ac:dyDescent="0.2">
      <c r="A31" s="18" t="s">
        <v>325</v>
      </c>
      <c r="B31" s="19">
        <v>2</v>
      </c>
      <c r="C31" s="19">
        <v>2</v>
      </c>
      <c r="F31" s="19">
        <v>3</v>
      </c>
      <c r="G31" s="26">
        <f t="shared" si="0"/>
        <v>2.3333333333333335</v>
      </c>
      <c r="H31" s="18"/>
    </row>
    <row r="32" spans="1:10" x14ac:dyDescent="0.2">
      <c r="A32" s="18" t="s">
        <v>332</v>
      </c>
      <c r="B32" s="19">
        <v>2</v>
      </c>
      <c r="C32" s="19">
        <v>2</v>
      </c>
      <c r="F32" s="19">
        <v>3</v>
      </c>
      <c r="G32" s="26">
        <f t="shared" si="0"/>
        <v>2.3333333333333335</v>
      </c>
    </row>
    <row r="33" spans="1:9" x14ac:dyDescent="0.2">
      <c r="A33" s="18" t="s">
        <v>312</v>
      </c>
      <c r="B33" s="19">
        <v>2</v>
      </c>
      <c r="C33" s="19">
        <v>2</v>
      </c>
      <c r="F33" s="19">
        <v>3</v>
      </c>
      <c r="G33" s="26">
        <f t="shared" si="0"/>
        <v>2.3333333333333335</v>
      </c>
      <c r="H33" s="18" t="s">
        <v>442</v>
      </c>
    </row>
    <row r="34" spans="1:9" x14ac:dyDescent="0.2">
      <c r="A34" s="18" t="s">
        <v>300</v>
      </c>
      <c r="B34" s="19">
        <v>2</v>
      </c>
      <c r="C34" s="19">
        <v>2</v>
      </c>
      <c r="F34" s="19">
        <v>3</v>
      </c>
      <c r="G34" s="26">
        <f t="shared" ref="G34:G58" si="1">(B34+C34+2*D34+3*E34+F34)/3</f>
        <v>2.3333333333333335</v>
      </c>
    </row>
    <row r="35" spans="1:9" x14ac:dyDescent="0.2">
      <c r="A35" s="18" t="s">
        <v>302</v>
      </c>
      <c r="B35" s="19">
        <v>2</v>
      </c>
      <c r="C35" s="19">
        <v>2</v>
      </c>
      <c r="F35" s="19">
        <v>4</v>
      </c>
      <c r="G35" s="26">
        <f t="shared" si="1"/>
        <v>2.6666666666666665</v>
      </c>
      <c r="I35" s="18" t="s">
        <v>451</v>
      </c>
    </row>
    <row r="36" spans="1:9" x14ac:dyDescent="0.2">
      <c r="A36" s="18" t="s">
        <v>347</v>
      </c>
      <c r="B36" s="19">
        <v>4</v>
      </c>
      <c r="C36" s="19">
        <v>4</v>
      </c>
      <c r="G36" s="26">
        <f t="shared" si="1"/>
        <v>2.6666666666666665</v>
      </c>
      <c r="H36" s="18" t="s">
        <v>436</v>
      </c>
    </row>
    <row r="37" spans="1:9" x14ac:dyDescent="0.2">
      <c r="A37" s="18" t="s">
        <v>340</v>
      </c>
      <c r="B37" s="19">
        <v>3</v>
      </c>
      <c r="C37" s="19">
        <v>3</v>
      </c>
      <c r="F37" s="19">
        <v>2</v>
      </c>
      <c r="G37" s="26">
        <f t="shared" si="1"/>
        <v>2.6666666666666665</v>
      </c>
      <c r="H37" s="18"/>
    </row>
    <row r="38" spans="1:9" x14ac:dyDescent="0.2">
      <c r="A38" s="18" t="s">
        <v>317</v>
      </c>
      <c r="B38" s="19">
        <v>1</v>
      </c>
      <c r="C38" s="19">
        <v>1</v>
      </c>
      <c r="F38" s="19">
        <v>6</v>
      </c>
      <c r="G38" s="26">
        <f t="shared" si="1"/>
        <v>2.6666666666666665</v>
      </c>
      <c r="H38" s="18" t="s">
        <v>435</v>
      </c>
    </row>
    <row r="39" spans="1:9" x14ac:dyDescent="0.2">
      <c r="A39" s="18" t="s">
        <v>304</v>
      </c>
      <c r="B39" s="19">
        <v>2</v>
      </c>
      <c r="C39" s="19">
        <v>2</v>
      </c>
      <c r="F39" s="19">
        <v>4</v>
      </c>
      <c r="G39" s="26">
        <f t="shared" si="1"/>
        <v>2.6666666666666665</v>
      </c>
    </row>
    <row r="40" spans="1:9" x14ac:dyDescent="0.2">
      <c r="A40" s="18" t="s">
        <v>313</v>
      </c>
      <c r="B40" s="19">
        <v>2</v>
      </c>
      <c r="C40" s="19">
        <v>2</v>
      </c>
      <c r="F40" s="19">
        <v>4</v>
      </c>
      <c r="G40" s="26">
        <f t="shared" si="1"/>
        <v>2.6666666666666665</v>
      </c>
    </row>
    <row r="41" spans="1:9" x14ac:dyDescent="0.2">
      <c r="A41" s="18" t="s">
        <v>326</v>
      </c>
      <c r="B41" s="19">
        <v>2</v>
      </c>
      <c r="C41" s="19">
        <v>2</v>
      </c>
      <c r="D41" s="19">
        <v>1</v>
      </c>
      <c r="F41" s="19">
        <v>2</v>
      </c>
      <c r="G41" s="26">
        <f t="shared" si="1"/>
        <v>2.6666666666666665</v>
      </c>
      <c r="I41" s="18" t="s">
        <v>427</v>
      </c>
    </row>
    <row r="42" spans="1:9" x14ac:dyDescent="0.2">
      <c r="A42" s="18" t="s">
        <v>350</v>
      </c>
      <c r="B42" s="19">
        <v>4</v>
      </c>
      <c r="C42" s="19">
        <v>4</v>
      </c>
      <c r="G42" s="26">
        <f t="shared" si="1"/>
        <v>2.6666666666666665</v>
      </c>
      <c r="H42" s="18"/>
    </row>
    <row r="43" spans="1:9" x14ac:dyDescent="0.2">
      <c r="A43" s="18" t="s">
        <v>346</v>
      </c>
      <c r="B43" s="22">
        <v>3</v>
      </c>
      <c r="C43" s="19">
        <v>5</v>
      </c>
      <c r="G43" s="26">
        <f t="shared" si="1"/>
        <v>2.6666666666666665</v>
      </c>
      <c r="H43" s="18"/>
      <c r="I43" s="18" t="s">
        <v>428</v>
      </c>
    </row>
    <row r="44" spans="1:9" x14ac:dyDescent="0.2">
      <c r="A44" s="18" t="s">
        <v>303</v>
      </c>
      <c r="B44" s="19">
        <v>2</v>
      </c>
      <c r="C44" s="19">
        <v>2</v>
      </c>
      <c r="F44" s="19">
        <v>5</v>
      </c>
      <c r="G44" s="26">
        <f t="shared" si="1"/>
        <v>3</v>
      </c>
    </row>
    <row r="45" spans="1:9" x14ac:dyDescent="0.2">
      <c r="A45" s="18" t="s">
        <v>342</v>
      </c>
      <c r="B45" s="19">
        <v>1</v>
      </c>
      <c r="C45" s="19">
        <v>3</v>
      </c>
      <c r="F45" s="19">
        <v>5</v>
      </c>
      <c r="G45" s="26">
        <f t="shared" si="1"/>
        <v>3</v>
      </c>
      <c r="H45" s="18" t="s">
        <v>438</v>
      </c>
    </row>
    <row r="46" spans="1:9" x14ac:dyDescent="0.2">
      <c r="A46" s="18" t="s">
        <v>353</v>
      </c>
      <c r="B46" s="19">
        <v>3</v>
      </c>
      <c r="C46" s="19">
        <v>3</v>
      </c>
      <c r="E46" s="19">
        <v>1</v>
      </c>
      <c r="G46" s="26">
        <f t="shared" si="1"/>
        <v>3</v>
      </c>
    </row>
    <row r="47" spans="1:9" x14ac:dyDescent="0.2">
      <c r="A47" s="18" t="s">
        <v>307</v>
      </c>
      <c r="B47" s="22">
        <v>3</v>
      </c>
      <c r="C47" s="22">
        <v>3</v>
      </c>
      <c r="E47" s="19">
        <v>1</v>
      </c>
      <c r="G47" s="26">
        <f t="shared" si="1"/>
        <v>3</v>
      </c>
      <c r="H47" s="18" t="s">
        <v>446</v>
      </c>
      <c r="I47" s="18" t="s">
        <v>445</v>
      </c>
    </row>
    <row r="48" spans="1:9" x14ac:dyDescent="0.2">
      <c r="A48" s="18" t="s">
        <v>349</v>
      </c>
      <c r="B48" s="19">
        <v>3</v>
      </c>
      <c r="C48" s="19">
        <v>3</v>
      </c>
      <c r="E48" s="19">
        <v>1</v>
      </c>
      <c r="F48" s="19">
        <v>1</v>
      </c>
      <c r="G48" s="26">
        <f t="shared" si="1"/>
        <v>3.3333333333333335</v>
      </c>
    </row>
    <row r="49" spans="1:9" x14ac:dyDescent="0.2">
      <c r="A49" s="18" t="s">
        <v>320</v>
      </c>
      <c r="B49" s="19">
        <v>2</v>
      </c>
      <c r="C49" s="19">
        <v>2</v>
      </c>
      <c r="E49" s="19">
        <v>1</v>
      </c>
      <c r="F49" s="19">
        <v>3</v>
      </c>
      <c r="G49" s="26">
        <f t="shared" si="1"/>
        <v>3.3333333333333335</v>
      </c>
      <c r="H49" s="18"/>
    </row>
    <row r="50" spans="1:9" x14ac:dyDescent="0.2">
      <c r="A50" s="18" t="s">
        <v>345</v>
      </c>
      <c r="B50" s="22">
        <v>3</v>
      </c>
      <c r="C50" s="19">
        <v>5</v>
      </c>
      <c r="F50" s="19">
        <v>2</v>
      </c>
      <c r="G50" s="26">
        <f t="shared" si="1"/>
        <v>3.3333333333333335</v>
      </c>
      <c r="H50" s="18"/>
      <c r="I50" s="18" t="s">
        <v>428</v>
      </c>
    </row>
    <row r="51" spans="1:9" x14ac:dyDescent="0.2">
      <c r="A51" s="18" t="s">
        <v>305</v>
      </c>
      <c r="B51" s="19">
        <v>2</v>
      </c>
      <c r="C51" s="19">
        <v>2</v>
      </c>
      <c r="F51" s="19">
        <v>6</v>
      </c>
      <c r="G51" s="26">
        <f t="shared" si="1"/>
        <v>3.3333333333333335</v>
      </c>
      <c r="H51" s="18" t="s">
        <v>447</v>
      </c>
    </row>
    <row r="52" spans="1:9" x14ac:dyDescent="0.2">
      <c r="A52" s="18" t="s">
        <v>334</v>
      </c>
      <c r="B52" s="19">
        <v>2</v>
      </c>
      <c r="C52" s="19">
        <v>2</v>
      </c>
      <c r="E52" s="19">
        <v>1</v>
      </c>
      <c r="F52" s="19">
        <v>4</v>
      </c>
      <c r="G52" s="26">
        <f t="shared" si="1"/>
        <v>3.6666666666666665</v>
      </c>
      <c r="H52" s="18"/>
    </row>
    <row r="53" spans="1:9" x14ac:dyDescent="0.2">
      <c r="A53" s="18" t="s">
        <v>354</v>
      </c>
      <c r="B53" s="19">
        <v>3</v>
      </c>
      <c r="C53" s="19">
        <v>3</v>
      </c>
      <c r="E53" s="19">
        <v>1</v>
      </c>
      <c r="F53" s="19">
        <v>2</v>
      </c>
      <c r="G53" s="26">
        <f t="shared" si="1"/>
        <v>3.6666666666666665</v>
      </c>
    </row>
    <row r="54" spans="1:9" x14ac:dyDescent="0.2">
      <c r="A54" s="18" t="s">
        <v>341</v>
      </c>
      <c r="B54" s="19">
        <v>3</v>
      </c>
      <c r="C54" s="19">
        <v>3</v>
      </c>
      <c r="D54" s="19">
        <v>1</v>
      </c>
      <c r="E54" s="19">
        <v>1</v>
      </c>
      <c r="G54" s="26">
        <f t="shared" si="1"/>
        <v>3.6666666666666665</v>
      </c>
      <c r="H54" s="18"/>
    </row>
    <row r="55" spans="1:9" x14ac:dyDescent="0.2">
      <c r="A55" s="18" t="s">
        <v>335</v>
      </c>
      <c r="B55" s="19">
        <v>3</v>
      </c>
      <c r="C55" s="19">
        <v>3</v>
      </c>
      <c r="F55" s="19">
        <v>5</v>
      </c>
      <c r="G55" s="26">
        <f t="shared" si="1"/>
        <v>3.6666666666666665</v>
      </c>
    </row>
    <row r="56" spans="1:9" x14ac:dyDescent="0.2">
      <c r="A56" s="18" t="s">
        <v>338</v>
      </c>
      <c r="B56" s="19">
        <v>3</v>
      </c>
      <c r="C56" s="19">
        <v>3</v>
      </c>
      <c r="F56" s="19">
        <v>5</v>
      </c>
      <c r="G56" s="26">
        <f t="shared" si="1"/>
        <v>3.6666666666666665</v>
      </c>
      <c r="H56" s="18"/>
    </row>
    <row r="57" spans="1:9" x14ac:dyDescent="0.2">
      <c r="A57" s="18" t="s">
        <v>352</v>
      </c>
      <c r="B57" s="19">
        <v>3</v>
      </c>
      <c r="C57" s="19">
        <v>3</v>
      </c>
      <c r="D57" s="19">
        <v>1</v>
      </c>
      <c r="F57" s="19">
        <v>4</v>
      </c>
      <c r="G57" s="26">
        <f t="shared" si="1"/>
        <v>4</v>
      </c>
      <c r="I57" s="18" t="s">
        <v>426</v>
      </c>
    </row>
    <row r="58" spans="1:9" x14ac:dyDescent="0.2">
      <c r="A58" s="18" t="s">
        <v>308</v>
      </c>
      <c r="B58" s="22">
        <v>6</v>
      </c>
      <c r="C58" s="22">
        <v>6</v>
      </c>
      <c r="G58" s="26">
        <f t="shared" si="1"/>
        <v>4</v>
      </c>
      <c r="H58" s="18" t="s">
        <v>444</v>
      </c>
    </row>
  </sheetData>
  <autoFilter ref="A1:I1" xr:uid="{00000000-0009-0000-0000-000002000000}">
    <sortState ref="A2:I58">
      <sortCondition ref="G1"/>
    </sortState>
  </autoFilter>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4"/>
  <sheetViews>
    <sheetView tabSelected="1" workbookViewId="0">
      <selection activeCell="D1" sqref="D1"/>
    </sheetView>
  </sheetViews>
  <sheetFormatPr defaultRowHeight="12.75" x14ac:dyDescent="0.2"/>
  <cols>
    <col min="1" max="1" width="9.140625" style="55"/>
    <col min="2" max="2" width="25.85546875" style="55" customWidth="1"/>
    <col min="3" max="4" width="83.5703125" style="55" customWidth="1"/>
    <col min="5" max="16384" width="9.140625" style="55"/>
  </cols>
  <sheetData>
    <row r="1" spans="1:4" x14ac:dyDescent="0.2">
      <c r="A1" s="54" t="s">
        <v>464</v>
      </c>
      <c r="B1" s="54" t="s">
        <v>463</v>
      </c>
      <c r="C1" s="54" t="s">
        <v>515</v>
      </c>
      <c r="D1" s="54" t="s">
        <v>518</v>
      </c>
    </row>
    <row r="2" spans="1:4" ht="25.5" x14ac:dyDescent="0.2">
      <c r="B2" s="56" t="s">
        <v>245</v>
      </c>
      <c r="C2" s="54" t="s">
        <v>498</v>
      </c>
      <c r="D2" s="54" t="s">
        <v>498</v>
      </c>
    </row>
    <row r="3" spans="1:4" ht="38.25" x14ac:dyDescent="0.2">
      <c r="B3" s="56" t="s">
        <v>246</v>
      </c>
      <c r="C3" s="54" t="s">
        <v>491</v>
      </c>
      <c r="D3" s="54" t="s">
        <v>516</v>
      </c>
    </row>
    <row r="4" spans="1:4" ht="38.25" x14ac:dyDescent="0.2">
      <c r="B4" s="56" t="s">
        <v>171</v>
      </c>
      <c r="C4" s="54" t="s">
        <v>488</v>
      </c>
      <c r="D4" s="54" t="s">
        <v>517</v>
      </c>
    </row>
    <row r="5" spans="1:4" ht="38.25" x14ac:dyDescent="0.2">
      <c r="B5" s="56" t="s">
        <v>153</v>
      </c>
      <c r="C5" s="54" t="s">
        <v>509</v>
      </c>
      <c r="D5" s="54" t="s">
        <v>509</v>
      </c>
    </row>
    <row r="6" spans="1:4" ht="38.25" x14ac:dyDescent="0.2">
      <c r="B6" s="56" t="s">
        <v>173</v>
      </c>
      <c r="C6" s="54" t="s">
        <v>497</v>
      </c>
      <c r="D6" s="54" t="s">
        <v>497</v>
      </c>
    </row>
    <row r="7" spans="1:4" x14ac:dyDescent="0.2">
      <c r="B7" s="56" t="s">
        <v>141</v>
      </c>
      <c r="C7" s="55" t="s">
        <v>501</v>
      </c>
      <c r="D7" s="55" t="s">
        <v>501</v>
      </c>
    </row>
    <row r="8" spans="1:4" ht="25.5" x14ac:dyDescent="0.2">
      <c r="B8" s="56" t="s">
        <v>142</v>
      </c>
      <c r="C8" s="54" t="s">
        <v>502</v>
      </c>
      <c r="D8" s="54" t="s">
        <v>502</v>
      </c>
    </row>
    <row r="9" spans="1:4" ht="25.5" x14ac:dyDescent="0.2">
      <c r="B9" s="56" t="s">
        <v>149</v>
      </c>
      <c r="C9" s="54" t="s">
        <v>499</v>
      </c>
      <c r="D9" s="54" t="s">
        <v>499</v>
      </c>
    </row>
    <row r="10" spans="1:4" ht="25.5" x14ac:dyDescent="0.2">
      <c r="B10" s="56" t="s">
        <v>159</v>
      </c>
      <c r="C10" s="54" t="s">
        <v>508</v>
      </c>
      <c r="D10" s="54" t="s">
        <v>508</v>
      </c>
    </row>
    <row r="11" spans="1:4" x14ac:dyDescent="0.2">
      <c r="B11" s="57" t="s">
        <v>249</v>
      </c>
      <c r="C11" s="54" t="s">
        <v>507</v>
      </c>
      <c r="D11" s="54" t="s">
        <v>507</v>
      </c>
    </row>
    <row r="12" spans="1:4" x14ac:dyDescent="0.2">
      <c r="B12" s="57" t="s">
        <v>185</v>
      </c>
      <c r="C12" s="54" t="s">
        <v>492</v>
      </c>
      <c r="D12" s="54" t="s">
        <v>492</v>
      </c>
    </row>
    <row r="13" spans="1:4" x14ac:dyDescent="0.2">
      <c r="B13" s="57" t="s">
        <v>161</v>
      </c>
      <c r="C13" s="54" t="s">
        <v>513</v>
      </c>
      <c r="D13" s="54" t="s">
        <v>513</v>
      </c>
    </row>
    <row r="14" spans="1:4" ht="25.5" x14ac:dyDescent="0.2">
      <c r="B14" s="57" t="s">
        <v>168</v>
      </c>
      <c r="C14" s="54" t="s">
        <v>514</v>
      </c>
      <c r="D14" s="54" t="s">
        <v>514</v>
      </c>
    </row>
    <row r="15" spans="1:4" x14ac:dyDescent="0.2">
      <c r="B15" s="57" t="s">
        <v>120</v>
      </c>
      <c r="C15" s="54" t="s">
        <v>505</v>
      </c>
      <c r="D15" s="54" t="s">
        <v>505</v>
      </c>
    </row>
    <row r="16" spans="1:4" ht="25.5" x14ac:dyDescent="0.2">
      <c r="B16" s="57" t="s">
        <v>250</v>
      </c>
      <c r="C16" s="54" t="s">
        <v>489</v>
      </c>
      <c r="D16" s="54" t="s">
        <v>489</v>
      </c>
    </row>
    <row r="17" spans="2:4" x14ac:dyDescent="0.2">
      <c r="B17" s="57" t="s">
        <v>251</v>
      </c>
      <c r="C17" s="54" t="s">
        <v>496</v>
      </c>
      <c r="D17" s="54" t="s">
        <v>496</v>
      </c>
    </row>
    <row r="18" spans="2:4" x14ac:dyDescent="0.2">
      <c r="B18" s="57" t="s">
        <v>116</v>
      </c>
    </row>
    <row r="19" spans="2:4" x14ac:dyDescent="0.2">
      <c r="B19" s="57" t="s">
        <v>180</v>
      </c>
      <c r="C19" s="54" t="s">
        <v>490</v>
      </c>
      <c r="D19" s="54" t="s">
        <v>490</v>
      </c>
    </row>
    <row r="20" spans="2:4" x14ac:dyDescent="0.2">
      <c r="B20" s="58" t="s">
        <v>247</v>
      </c>
      <c r="C20" s="54" t="s">
        <v>510</v>
      </c>
      <c r="D20" s="54" t="s">
        <v>510</v>
      </c>
    </row>
    <row r="21" spans="2:4" x14ac:dyDescent="0.2">
      <c r="B21" s="58" t="s">
        <v>253</v>
      </c>
      <c r="C21" s="54" t="s">
        <v>486</v>
      </c>
      <c r="D21" s="54" t="s">
        <v>486</v>
      </c>
    </row>
    <row r="22" spans="2:4" x14ac:dyDescent="0.2">
      <c r="B22" s="58" t="s">
        <v>137</v>
      </c>
      <c r="C22" s="54" t="s">
        <v>494</v>
      </c>
      <c r="D22" s="54" t="s">
        <v>494</v>
      </c>
    </row>
    <row r="23" spans="2:4" x14ac:dyDescent="0.2">
      <c r="B23" s="58" t="s">
        <v>187</v>
      </c>
      <c r="C23" s="54" t="s">
        <v>500</v>
      </c>
      <c r="D23" s="54" t="s">
        <v>500</v>
      </c>
    </row>
    <row r="24" spans="2:4" ht="25.5" x14ac:dyDescent="0.2">
      <c r="B24" s="58" t="s">
        <v>119</v>
      </c>
      <c r="C24" s="54" t="s">
        <v>511</v>
      </c>
      <c r="D24" s="54" t="s">
        <v>511</v>
      </c>
    </row>
    <row r="25" spans="2:4" x14ac:dyDescent="0.2">
      <c r="B25" s="58" t="s">
        <v>197</v>
      </c>
    </row>
    <row r="26" spans="2:4" ht="51" x14ac:dyDescent="0.2">
      <c r="B26" s="58" t="s">
        <v>254</v>
      </c>
      <c r="C26" s="54" t="s">
        <v>485</v>
      </c>
      <c r="D26" s="54" t="s">
        <v>485</v>
      </c>
    </row>
    <row r="27" spans="2:4" ht="25.5" x14ac:dyDescent="0.2">
      <c r="B27" s="58" t="s">
        <v>248</v>
      </c>
      <c r="C27" s="54" t="s">
        <v>484</v>
      </c>
      <c r="D27" s="54" t="s">
        <v>484</v>
      </c>
    </row>
    <row r="28" spans="2:4" ht="38.25" x14ac:dyDescent="0.2">
      <c r="B28" s="58" t="s">
        <v>165</v>
      </c>
      <c r="C28" s="54" t="s">
        <v>487</v>
      </c>
      <c r="D28" s="54" t="s">
        <v>487</v>
      </c>
    </row>
    <row r="29" spans="2:4" ht="51" x14ac:dyDescent="0.2">
      <c r="B29" s="58" t="s">
        <v>129</v>
      </c>
      <c r="C29" s="54" t="s">
        <v>512</v>
      </c>
      <c r="D29" s="54" t="s">
        <v>512</v>
      </c>
    </row>
    <row r="30" spans="2:4" ht="38.25" x14ac:dyDescent="0.2">
      <c r="B30" s="59" t="s">
        <v>252</v>
      </c>
      <c r="C30" s="54" t="s">
        <v>503</v>
      </c>
      <c r="D30" s="54" t="s">
        <v>503</v>
      </c>
    </row>
    <row r="31" spans="2:4" ht="25.5" x14ac:dyDescent="0.2">
      <c r="B31" s="59" t="s">
        <v>182</v>
      </c>
      <c r="C31" s="54" t="s">
        <v>506</v>
      </c>
      <c r="D31" s="54" t="s">
        <v>506</v>
      </c>
    </row>
    <row r="32" spans="2:4" ht="25.5" x14ac:dyDescent="0.2">
      <c r="B32" s="59" t="s">
        <v>131</v>
      </c>
      <c r="C32" s="54" t="s">
        <v>504</v>
      </c>
      <c r="D32" s="54" t="s">
        <v>504</v>
      </c>
    </row>
    <row r="33" spans="2:4" ht="25.5" x14ac:dyDescent="0.2">
      <c r="B33" s="59" t="s">
        <v>110</v>
      </c>
      <c r="C33" s="54" t="s">
        <v>495</v>
      </c>
      <c r="D33" s="54" t="s">
        <v>495</v>
      </c>
    </row>
    <row r="34" spans="2:4" x14ac:dyDescent="0.2">
      <c r="B34" s="60" t="s">
        <v>162</v>
      </c>
      <c r="C34" s="54" t="s">
        <v>493</v>
      </c>
      <c r="D34" s="54" t="s">
        <v>493</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Units</vt:lpstr>
      <vt:lpstr>Combat Gear</vt:lpstr>
      <vt:lpstr>Spells</vt:lpstr>
      <vt:lpstr>Skill Translations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 Darlage</dc:creator>
  <cp:lastModifiedBy>Mark Kooper</cp:lastModifiedBy>
  <cp:lastPrinted>2018-03-31T23:40:07Z</cp:lastPrinted>
  <dcterms:created xsi:type="dcterms:W3CDTF">2015-10-04T21:01:13Z</dcterms:created>
  <dcterms:modified xsi:type="dcterms:W3CDTF">2019-04-04T22:34:11Z</dcterms:modified>
</cp:coreProperties>
</file>